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tabRatio="821"/>
  </bookViews>
  <sheets>
    <sheet name="Guide" sheetId="16" r:id="rId1"/>
    <sheet name="MASTER" sheetId="1" r:id="rId2"/>
    <sheet name="RECEIVED AMOUNT " sheetId="2" r:id="rId3"/>
    <sheet name="Order" sheetId="5" r:id="rId4"/>
    <sheet name="Demand" sheetId="3" r:id="rId5"/>
    <sheet name="Pay Sanction" sheetId="7" r:id="rId6"/>
    <sheet name="Expenditure" sheetId="9" r:id="rId7"/>
    <sheet name="Exp-School Wise" sheetId="10" r:id="rId8"/>
    <sheet name="RECEIVED" sheetId="12" state="hidden" r:id="rId9"/>
    <sheet name="Demand Format" sheetId="13" r:id="rId10"/>
    <sheet name="Bill Register" sheetId="14" r:id="rId11"/>
    <sheet name="Report" sheetId="15" r:id="rId12"/>
  </sheets>
  <externalReferences>
    <externalReference r:id="rId13"/>
  </externalReferences>
  <definedNames>
    <definedName name="grant">MASTER!$H$8:$H$32</definedName>
    <definedName name="jktdh__mPp_izkFkfed_fo_ky___daojiqjk" localSheetId="1">MASTER!$C$8:$E$32</definedName>
    <definedName name="POEntry">'[1]Demand Register'!$A$8:$M$197</definedName>
    <definedName name="_xlnm.Print_Area" localSheetId="5">'Pay Sanction'!$A$1:$I$28</definedName>
    <definedName name="_xlnm.Print_Titles" localSheetId="10">'Bill Register'!$1:$4</definedName>
    <definedName name="_xlnm.Print_Titles" localSheetId="4">Demand!$1:$4</definedName>
    <definedName name="school" localSheetId="4">MASTER!$C$8:$E$32</definedName>
    <definedName name="SCHOOL">MASTER!$C$8:$E$32</definedName>
    <definedName name="SCHOOLNAME">[1]PROFILE!$D$9:$D$23</definedName>
    <definedName name="sn" localSheetId="1">MASTER!$C$8:$E$32</definedName>
  </definedNames>
  <calcPr calcId="124519"/>
</workbook>
</file>

<file path=xl/calcChain.xml><?xml version="1.0" encoding="utf-8"?>
<calcChain xmlns="http://schemas.openxmlformats.org/spreadsheetml/2006/main">
  <c r="N5" i="14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4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200"/>
  <c r="A201"/>
  <c r="A202"/>
  <c r="A203"/>
  <c r="A204"/>
  <c r="A205"/>
  <c r="A206"/>
  <c r="A5"/>
  <c r="M29"/>
  <c r="M6"/>
  <c r="M7"/>
  <c r="M8"/>
  <c r="M9"/>
  <c r="M10"/>
  <c r="M11"/>
  <c r="M12"/>
  <c r="M13"/>
  <c r="M14"/>
  <c r="M15"/>
  <c r="M16"/>
  <c r="M17"/>
  <c r="M18"/>
  <c r="M19"/>
  <c r="M20"/>
  <c r="M21"/>
  <c r="M22"/>
  <c r="M23"/>
  <c r="M24"/>
  <c r="M25"/>
  <c r="M26"/>
  <c r="M27"/>
  <c r="M28"/>
  <c r="M5"/>
  <c r="M4"/>
  <c r="D33" i="15" l="1"/>
  <c r="A11" i="13"/>
  <c r="B5" i="15"/>
  <c r="A5" s="1"/>
  <c r="B29"/>
  <c r="A29" s="1"/>
  <c r="B21"/>
  <c r="A21" s="1"/>
  <c r="B22"/>
  <c r="B23"/>
  <c r="A23" s="1"/>
  <c r="B24"/>
  <c r="A24" s="1"/>
  <c r="B25"/>
  <c r="A25" s="1"/>
  <c r="B26"/>
  <c r="B27"/>
  <c r="A27" s="1"/>
  <c r="B28"/>
  <c r="A28" s="1"/>
  <c r="B6"/>
  <c r="A6" s="1"/>
  <c r="B7"/>
  <c r="B8"/>
  <c r="A8" s="1"/>
  <c r="B9"/>
  <c r="B10"/>
  <c r="A10" s="1"/>
  <c r="B11"/>
  <c r="A11" s="1"/>
  <c r="B12"/>
  <c r="A12" s="1"/>
  <c r="B13"/>
  <c r="B14"/>
  <c r="A14" s="1"/>
  <c r="B15"/>
  <c r="A15" s="1"/>
  <c r="B16"/>
  <c r="A16" s="1"/>
  <c r="B17"/>
  <c r="B18"/>
  <c r="A18" s="1"/>
  <c r="B19"/>
  <c r="A19" s="1"/>
  <c r="B20"/>
  <c r="A20" s="1"/>
  <c r="A17" l="1"/>
  <c r="A13"/>
  <c r="A9"/>
  <c r="A26"/>
  <c r="A22"/>
  <c r="A7"/>
  <c r="J2" i="13" l="1"/>
  <c r="J3"/>
  <c r="J4"/>
  <c r="J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B5"/>
  <c r="AB3" i="10" l="1"/>
  <c r="AB4"/>
  <c r="AB5"/>
  <c r="AB6"/>
  <c r="AB7"/>
  <c r="AB8"/>
  <c r="AB9"/>
  <c r="AB10"/>
  <c r="AB11"/>
  <c r="AB12"/>
  <c r="AB13"/>
  <c r="AB14"/>
  <c r="AB15"/>
  <c r="AB16"/>
  <c r="AB2"/>
  <c r="AB1"/>
  <c r="C5" i="12"/>
  <c r="Z5" s="1"/>
  <c r="D5"/>
  <c r="E5"/>
  <c r="F5"/>
  <c r="G5"/>
  <c r="H5"/>
  <c r="I5"/>
  <c r="J5"/>
  <c r="K5"/>
  <c r="L5"/>
  <c r="M5"/>
  <c r="N5"/>
  <c r="O5"/>
  <c r="P5"/>
  <c r="Q5"/>
  <c r="R5"/>
  <c r="S5"/>
  <c r="T5"/>
  <c r="U5"/>
  <c r="V5"/>
  <c r="W5"/>
  <c r="W19" s="1"/>
  <c r="W20" s="1"/>
  <c r="X5"/>
  <c r="Y5"/>
  <c r="C6"/>
  <c r="D6"/>
  <c r="E6"/>
  <c r="F6"/>
  <c r="G6"/>
  <c r="H6"/>
  <c r="I6"/>
  <c r="J6"/>
  <c r="K6"/>
  <c r="L6"/>
  <c r="M6"/>
  <c r="N6"/>
  <c r="O6"/>
  <c r="P6"/>
  <c r="Q6"/>
  <c r="R6"/>
  <c r="S6"/>
  <c r="T6"/>
  <c r="U6"/>
  <c r="V6"/>
  <c r="W6"/>
  <c r="X6"/>
  <c r="Y6"/>
  <c r="C7"/>
  <c r="D7"/>
  <c r="E7"/>
  <c r="Z7" s="1"/>
  <c r="F7"/>
  <c r="G7"/>
  <c r="H7"/>
  <c r="I7"/>
  <c r="J7"/>
  <c r="K7"/>
  <c r="L7"/>
  <c r="M7"/>
  <c r="N7"/>
  <c r="O7"/>
  <c r="P7"/>
  <c r="Q7"/>
  <c r="R7"/>
  <c r="S7"/>
  <c r="T7"/>
  <c r="U7"/>
  <c r="V7"/>
  <c r="W7"/>
  <c r="X7"/>
  <c r="Y7"/>
  <c r="C8"/>
  <c r="D8"/>
  <c r="E8"/>
  <c r="F8"/>
  <c r="G8"/>
  <c r="H8"/>
  <c r="I8"/>
  <c r="J8"/>
  <c r="K8"/>
  <c r="L8"/>
  <c r="M8"/>
  <c r="N8"/>
  <c r="O8"/>
  <c r="P8"/>
  <c r="Q8"/>
  <c r="R8"/>
  <c r="S8"/>
  <c r="T8"/>
  <c r="U8"/>
  <c r="V8"/>
  <c r="W8"/>
  <c r="X8"/>
  <c r="Y8"/>
  <c r="C9"/>
  <c r="D9"/>
  <c r="E9"/>
  <c r="F9"/>
  <c r="G9"/>
  <c r="H9"/>
  <c r="I9"/>
  <c r="J9"/>
  <c r="K9"/>
  <c r="L9"/>
  <c r="M9"/>
  <c r="N9"/>
  <c r="O9"/>
  <c r="P9"/>
  <c r="Q9"/>
  <c r="R9"/>
  <c r="S9"/>
  <c r="T9"/>
  <c r="U9"/>
  <c r="V9"/>
  <c r="W9"/>
  <c r="X9"/>
  <c r="Y9"/>
  <c r="C10"/>
  <c r="D10"/>
  <c r="E10"/>
  <c r="F10"/>
  <c r="G10"/>
  <c r="H10"/>
  <c r="I10"/>
  <c r="J10"/>
  <c r="K10"/>
  <c r="L10"/>
  <c r="M10"/>
  <c r="N10"/>
  <c r="O10"/>
  <c r="P10"/>
  <c r="Q10"/>
  <c r="R10"/>
  <c r="S10"/>
  <c r="T10"/>
  <c r="U10"/>
  <c r="V10"/>
  <c r="W10"/>
  <c r="X10"/>
  <c r="Y10"/>
  <c r="C11"/>
  <c r="D11"/>
  <c r="E11"/>
  <c r="F11"/>
  <c r="G11"/>
  <c r="H11"/>
  <c r="I11"/>
  <c r="J11"/>
  <c r="K11"/>
  <c r="L11"/>
  <c r="M11"/>
  <c r="N11"/>
  <c r="O11"/>
  <c r="P11"/>
  <c r="Q11"/>
  <c r="R11"/>
  <c r="S11"/>
  <c r="T11"/>
  <c r="U11"/>
  <c r="V11"/>
  <c r="W11"/>
  <c r="X11"/>
  <c r="Y11"/>
  <c r="C12"/>
  <c r="D12"/>
  <c r="E12"/>
  <c r="F12"/>
  <c r="G12"/>
  <c r="H12"/>
  <c r="I12"/>
  <c r="J12"/>
  <c r="K12"/>
  <c r="L12"/>
  <c r="M12"/>
  <c r="N12"/>
  <c r="O12"/>
  <c r="P12"/>
  <c r="Q12"/>
  <c r="R12"/>
  <c r="S12"/>
  <c r="T12"/>
  <c r="U12"/>
  <c r="V12"/>
  <c r="W12"/>
  <c r="X12"/>
  <c r="Y12"/>
  <c r="C13"/>
  <c r="D13"/>
  <c r="E13"/>
  <c r="F13"/>
  <c r="G13"/>
  <c r="H13"/>
  <c r="I13"/>
  <c r="J13"/>
  <c r="K13"/>
  <c r="L13"/>
  <c r="M13"/>
  <c r="N13"/>
  <c r="O13"/>
  <c r="P13"/>
  <c r="Q13"/>
  <c r="R13"/>
  <c r="S13"/>
  <c r="T13"/>
  <c r="U13"/>
  <c r="V13"/>
  <c r="W13"/>
  <c r="X13"/>
  <c r="Y13"/>
  <c r="C14"/>
  <c r="D14"/>
  <c r="E14"/>
  <c r="F14"/>
  <c r="G14"/>
  <c r="H14"/>
  <c r="I14"/>
  <c r="J14"/>
  <c r="K14"/>
  <c r="L14"/>
  <c r="M14"/>
  <c r="N14"/>
  <c r="O14"/>
  <c r="P14"/>
  <c r="Q14"/>
  <c r="R14"/>
  <c r="S14"/>
  <c r="T14"/>
  <c r="U14"/>
  <c r="V14"/>
  <c r="W14"/>
  <c r="X14"/>
  <c r="Y14"/>
  <c r="C15"/>
  <c r="D15"/>
  <c r="E15"/>
  <c r="F15"/>
  <c r="G15"/>
  <c r="H15"/>
  <c r="I15"/>
  <c r="J15"/>
  <c r="K15"/>
  <c r="L15"/>
  <c r="M15"/>
  <c r="N15"/>
  <c r="O15"/>
  <c r="P15"/>
  <c r="Q15"/>
  <c r="R15"/>
  <c r="S15"/>
  <c r="T15"/>
  <c r="U15"/>
  <c r="V15"/>
  <c r="W15"/>
  <c r="X15"/>
  <c r="Y15"/>
  <c r="C16"/>
  <c r="D16"/>
  <c r="E16"/>
  <c r="F16"/>
  <c r="G16"/>
  <c r="H16"/>
  <c r="I16"/>
  <c r="J16"/>
  <c r="K16"/>
  <c r="L16"/>
  <c r="M16"/>
  <c r="N16"/>
  <c r="O16"/>
  <c r="P16"/>
  <c r="Q16"/>
  <c r="R16"/>
  <c r="S16"/>
  <c r="T16"/>
  <c r="U16"/>
  <c r="V16"/>
  <c r="W16"/>
  <c r="X16"/>
  <c r="Y16"/>
  <c r="C17"/>
  <c r="D17"/>
  <c r="E17"/>
  <c r="F17"/>
  <c r="G17"/>
  <c r="H17"/>
  <c r="I17"/>
  <c r="J17"/>
  <c r="K17"/>
  <c r="L17"/>
  <c r="M17"/>
  <c r="N17"/>
  <c r="O17"/>
  <c r="P17"/>
  <c r="Q17"/>
  <c r="R17"/>
  <c r="S17"/>
  <c r="T17"/>
  <c r="U17"/>
  <c r="V17"/>
  <c r="W17"/>
  <c r="X17"/>
  <c r="Y17"/>
  <c r="C18"/>
  <c r="D18"/>
  <c r="E18"/>
  <c r="F18"/>
  <c r="G18"/>
  <c r="H18"/>
  <c r="I18"/>
  <c r="J18"/>
  <c r="K18"/>
  <c r="L18"/>
  <c r="M18"/>
  <c r="N18"/>
  <c r="O18"/>
  <c r="P18"/>
  <c r="Q18"/>
  <c r="R18"/>
  <c r="S18"/>
  <c r="T18"/>
  <c r="U18"/>
  <c r="V18"/>
  <c r="W18"/>
  <c r="X18"/>
  <c r="Y18"/>
  <c r="D4"/>
  <c r="E4"/>
  <c r="F4"/>
  <c r="G4"/>
  <c r="H4"/>
  <c r="I4"/>
  <c r="J4"/>
  <c r="K4"/>
  <c r="L4"/>
  <c r="M4"/>
  <c r="N4"/>
  <c r="O4"/>
  <c r="P4"/>
  <c r="Q4"/>
  <c r="R4"/>
  <c r="S4"/>
  <c r="T4"/>
  <c r="U4"/>
  <c r="V4"/>
  <c r="W4"/>
  <c r="X4"/>
  <c r="Y4"/>
  <c r="C4"/>
  <c r="I3"/>
  <c r="J3"/>
  <c r="K3"/>
  <c r="L3"/>
  <c r="M3"/>
  <c r="N3"/>
  <c r="O3"/>
  <c r="P3"/>
  <c r="Q3"/>
  <c r="R3"/>
  <c r="S3"/>
  <c r="T3"/>
  <c r="U3"/>
  <c r="V3"/>
  <c r="W3"/>
  <c r="X3"/>
  <c r="Y3"/>
  <c r="H3"/>
  <c r="G3"/>
  <c r="F3"/>
  <c r="E3"/>
  <c r="D3"/>
  <c r="C3"/>
  <c r="B18"/>
  <c r="B17"/>
  <c r="B16"/>
  <c r="B15"/>
  <c r="B14"/>
  <c r="B13"/>
  <c r="B12"/>
  <c r="B11"/>
  <c r="B10"/>
  <c r="B9"/>
  <c r="B8"/>
  <c r="B7"/>
  <c r="B6"/>
  <c r="B5"/>
  <c r="B4"/>
  <c r="B3"/>
  <c r="Y2"/>
  <c r="X2"/>
  <c r="W2"/>
  <c r="V2"/>
  <c r="U2"/>
  <c r="T2"/>
  <c r="S2"/>
  <c r="R2"/>
  <c r="Q2"/>
  <c r="P2"/>
  <c r="O2"/>
  <c r="N2"/>
  <c r="M2"/>
  <c r="L2"/>
  <c r="K2"/>
  <c r="J2"/>
  <c r="I2"/>
  <c r="H2"/>
  <c r="G2"/>
  <c r="F2"/>
  <c r="E2"/>
  <c r="D2"/>
  <c r="C2"/>
  <c r="AA12" i="10"/>
  <c r="AA11"/>
  <c r="Y10"/>
  <c r="X10"/>
  <c r="W10"/>
  <c r="V10"/>
  <c r="U10"/>
  <c r="T10"/>
  <c r="S10"/>
  <c r="R10"/>
  <c r="Q10"/>
  <c r="P10"/>
  <c r="O10"/>
  <c r="N10"/>
  <c r="M10"/>
  <c r="L10"/>
  <c r="K10"/>
  <c r="J10"/>
  <c r="I10"/>
  <c r="H10"/>
  <c r="G10"/>
  <c r="F10"/>
  <c r="E10"/>
  <c r="D10"/>
  <c r="C10"/>
  <c r="Y5"/>
  <c r="X5"/>
  <c r="W5"/>
  <c r="V5"/>
  <c r="U5"/>
  <c r="T5"/>
  <c r="S5"/>
  <c r="R5"/>
  <c r="Q5"/>
  <c r="P5"/>
  <c r="O5"/>
  <c r="N5"/>
  <c r="M5"/>
  <c r="L5"/>
  <c r="K5"/>
  <c r="J5"/>
  <c r="I5"/>
  <c r="H5"/>
  <c r="G5"/>
  <c r="F5"/>
  <c r="E5"/>
  <c r="D5"/>
  <c r="C5"/>
  <c r="A1"/>
  <c r="A11" i="9"/>
  <c r="C5" i="3"/>
  <c r="E6" i="9"/>
  <c r="M6"/>
  <c r="N6"/>
  <c r="O6"/>
  <c r="Q6"/>
  <c r="T6"/>
  <c r="U6"/>
  <c r="V6"/>
  <c r="W6"/>
  <c r="X6"/>
  <c r="Y6"/>
  <c r="D25"/>
  <c r="D6" s="1"/>
  <c r="E25"/>
  <c r="F25"/>
  <c r="F6" s="1"/>
  <c r="G25"/>
  <c r="G6" s="1"/>
  <c r="H25"/>
  <c r="H6" s="1"/>
  <c r="I25"/>
  <c r="I6" s="1"/>
  <c r="J25"/>
  <c r="J6" s="1"/>
  <c r="K25"/>
  <c r="K6" s="1"/>
  <c r="L25"/>
  <c r="L6" s="1"/>
  <c r="M25"/>
  <c r="N25"/>
  <c r="O25"/>
  <c r="P25"/>
  <c r="P6" s="1"/>
  <c r="Q25"/>
  <c r="R25"/>
  <c r="R6" s="1"/>
  <c r="S25"/>
  <c r="S6" s="1"/>
  <c r="T25"/>
  <c r="U25"/>
  <c r="V25"/>
  <c r="W25"/>
  <c r="X25"/>
  <c r="Y25"/>
  <c r="C25"/>
  <c r="C6" s="1"/>
  <c r="E5" i="15" s="1"/>
  <c r="B12" i="9"/>
  <c r="A12" s="1"/>
  <c r="B13"/>
  <c r="A13" s="1"/>
  <c r="B14"/>
  <c r="A14" s="1"/>
  <c r="B15"/>
  <c r="A15" s="1"/>
  <c r="B16"/>
  <c r="A16" s="1"/>
  <c r="B17"/>
  <c r="A17" s="1"/>
  <c r="B18"/>
  <c r="A18" s="1"/>
  <c r="B19"/>
  <c r="A19" s="1"/>
  <c r="B20"/>
  <c r="A20" s="1"/>
  <c r="B21"/>
  <c r="A21" s="1"/>
  <c r="B22"/>
  <c r="A22" s="1"/>
  <c r="B23"/>
  <c r="A23" s="1"/>
  <c r="B24"/>
  <c r="A24" s="1"/>
  <c r="B11"/>
  <c r="B10"/>
  <c r="A10" s="1"/>
  <c r="Y9"/>
  <c r="X9"/>
  <c r="W9"/>
  <c r="V9"/>
  <c r="U9"/>
  <c r="T9"/>
  <c r="S9"/>
  <c r="R9"/>
  <c r="Q9"/>
  <c r="P9"/>
  <c r="O9"/>
  <c r="N9"/>
  <c r="M9"/>
  <c r="L9"/>
  <c r="K9"/>
  <c r="J9"/>
  <c r="I9"/>
  <c r="H9"/>
  <c r="G9"/>
  <c r="F9"/>
  <c r="E9"/>
  <c r="D9"/>
  <c r="C9"/>
  <c r="A1"/>
  <c r="Z24"/>
  <c r="Z23"/>
  <c r="Z22"/>
  <c r="Z21"/>
  <c r="Z20"/>
  <c r="Z19"/>
  <c r="Z18"/>
  <c r="Z17"/>
  <c r="Z16"/>
  <c r="Z15"/>
  <c r="Z14"/>
  <c r="Z13"/>
  <c r="Z12"/>
  <c r="Z11"/>
  <c r="Z10"/>
  <c r="Y4"/>
  <c r="X4"/>
  <c r="W4"/>
  <c r="V4"/>
  <c r="U4"/>
  <c r="T4"/>
  <c r="S4"/>
  <c r="R4"/>
  <c r="Q4"/>
  <c r="P4"/>
  <c r="O4"/>
  <c r="N4"/>
  <c r="M4"/>
  <c r="L4"/>
  <c r="K4"/>
  <c r="J4"/>
  <c r="I4"/>
  <c r="H4"/>
  <c r="G4"/>
  <c r="F4"/>
  <c r="E4"/>
  <c r="D4"/>
  <c r="C4"/>
  <c r="K10" i="7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G28"/>
  <c r="V28" i="5"/>
  <c r="D35" i="15" s="1"/>
  <c r="V37" i="5"/>
  <c r="G27" i="7"/>
  <c r="V27" i="5"/>
  <c r="D34" i="15" s="1"/>
  <c r="C6" i="3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142"/>
  <c r="C143"/>
  <c r="C144"/>
  <c r="C145"/>
  <c r="C146"/>
  <c r="C147"/>
  <c r="C148"/>
  <c r="C149"/>
  <c r="C150"/>
  <c r="C151"/>
  <c r="C152"/>
  <c r="C153"/>
  <c r="C154"/>
  <c r="C155"/>
  <c r="C156"/>
  <c r="C157"/>
  <c r="C158"/>
  <c r="C159"/>
  <c r="C160"/>
  <c r="C161"/>
  <c r="C162"/>
  <c r="C163"/>
  <c r="C164"/>
  <c r="C165"/>
  <c r="C166"/>
  <c r="C167"/>
  <c r="C168"/>
  <c r="C169"/>
  <c r="C170"/>
  <c r="C171"/>
  <c r="C172"/>
  <c r="C173"/>
  <c r="C174"/>
  <c r="C175"/>
  <c r="C176"/>
  <c r="C177"/>
  <c r="C178"/>
  <c r="C179"/>
  <c r="C180"/>
  <c r="C181"/>
  <c r="C182"/>
  <c r="C183"/>
  <c r="C184"/>
  <c r="C185"/>
  <c r="C186"/>
  <c r="C187"/>
  <c r="C188"/>
  <c r="C189"/>
  <c r="C190"/>
  <c r="C191"/>
  <c r="C192"/>
  <c r="C193"/>
  <c r="C194"/>
  <c r="C195"/>
  <c r="C196"/>
  <c r="C197"/>
  <c r="C198"/>
  <c r="C199"/>
  <c r="C200"/>
  <c r="C201"/>
  <c r="C202"/>
  <c r="C203"/>
  <c r="C204"/>
  <c r="Q6"/>
  <c r="Q7"/>
  <c r="Q8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5"/>
  <c r="K34" i="7"/>
  <c r="K32"/>
  <c r="K33"/>
  <c r="K31"/>
  <c r="K9"/>
  <c r="B6" i="3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116"/>
  <c r="B117"/>
  <c r="B118"/>
  <c r="B119"/>
  <c r="B120"/>
  <c r="B121"/>
  <c r="B122"/>
  <c r="B123"/>
  <c r="B124"/>
  <c r="B125"/>
  <c r="B126"/>
  <c r="B127"/>
  <c r="B128"/>
  <c r="B129"/>
  <c r="B130"/>
  <c r="B131"/>
  <c r="B132"/>
  <c r="B133"/>
  <c r="B134"/>
  <c r="B135"/>
  <c r="B136"/>
  <c r="B137"/>
  <c r="B138"/>
  <c r="B139"/>
  <c r="B140"/>
  <c r="B141"/>
  <c r="B142"/>
  <c r="B143"/>
  <c r="B144"/>
  <c r="B145"/>
  <c r="B146"/>
  <c r="B147"/>
  <c r="B148"/>
  <c r="B149"/>
  <c r="B150"/>
  <c r="B151"/>
  <c r="B152"/>
  <c r="B153"/>
  <c r="B154"/>
  <c r="B155"/>
  <c r="B156"/>
  <c r="B157"/>
  <c r="B158"/>
  <c r="B159"/>
  <c r="B160"/>
  <c r="B161"/>
  <c r="B162"/>
  <c r="B163"/>
  <c r="B164"/>
  <c r="B165"/>
  <c r="B166"/>
  <c r="B167"/>
  <c r="B168"/>
  <c r="B169"/>
  <c r="B170"/>
  <c r="B171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97"/>
  <c r="B198"/>
  <c r="B199"/>
  <c r="B200"/>
  <c r="B201"/>
  <c r="B202"/>
  <c r="B203"/>
  <c r="B204"/>
  <c r="B5"/>
  <c r="A5" s="1"/>
  <c r="Z9" i="12" l="1"/>
  <c r="Z8"/>
  <c r="E14" i="15"/>
  <c r="E22"/>
  <c r="E19"/>
  <c r="E24"/>
  <c r="E8"/>
  <c r="E25"/>
  <c r="E9"/>
  <c r="E13"/>
  <c r="E18"/>
  <c r="E26"/>
  <c r="E23"/>
  <c r="E7"/>
  <c r="E28"/>
  <c r="E12"/>
  <c r="E29"/>
  <c r="E6"/>
  <c r="E27"/>
  <c r="E11"/>
  <c r="E16"/>
  <c r="E17"/>
  <c r="E10"/>
  <c r="E15"/>
  <c r="E20"/>
  <c r="E21"/>
  <c r="E30"/>
  <c r="K6" i="10"/>
  <c r="S6"/>
  <c r="W6"/>
  <c r="C6"/>
  <c r="O6"/>
  <c r="G6"/>
  <c r="Y6"/>
  <c r="J6"/>
  <c r="N6"/>
  <c r="R6"/>
  <c r="V6"/>
  <c r="I6"/>
  <c r="M6"/>
  <c r="Q6"/>
  <c r="U6"/>
  <c r="X7"/>
  <c r="V7"/>
  <c r="T7"/>
  <c r="R7"/>
  <c r="P7"/>
  <c r="M11"/>
  <c r="M12" s="1"/>
  <c r="K11"/>
  <c r="K12" s="1"/>
  <c r="I11"/>
  <c r="I12" s="1"/>
  <c r="G11"/>
  <c r="G12" s="1"/>
  <c r="E7"/>
  <c r="F7"/>
  <c r="S11"/>
  <c r="S12" s="1"/>
  <c r="M7"/>
  <c r="I7"/>
  <c r="C11"/>
  <c r="X11"/>
  <c r="X12" s="1"/>
  <c r="V11"/>
  <c r="V12" s="1"/>
  <c r="T11"/>
  <c r="T12" s="1"/>
  <c r="R11"/>
  <c r="R12" s="1"/>
  <c r="P11"/>
  <c r="P12" s="1"/>
  <c r="N11"/>
  <c r="L7"/>
  <c r="J7"/>
  <c r="H7"/>
  <c r="D7"/>
  <c r="O11"/>
  <c r="O12" s="1"/>
  <c r="G7"/>
  <c r="Y7"/>
  <c r="Y8" s="1"/>
  <c r="W7"/>
  <c r="W8" s="1"/>
  <c r="U7"/>
  <c r="S7"/>
  <c r="Q7"/>
  <c r="O7"/>
  <c r="O8" s="1"/>
  <c r="L11"/>
  <c r="L12" s="1"/>
  <c r="J11"/>
  <c r="J12" s="1"/>
  <c r="H11"/>
  <c r="H12" s="1"/>
  <c r="D11"/>
  <c r="D12" s="1"/>
  <c r="C7"/>
  <c r="Y11"/>
  <c r="Y12" s="1"/>
  <c r="W11"/>
  <c r="W12" s="1"/>
  <c r="U11"/>
  <c r="U12" s="1"/>
  <c r="Q11"/>
  <c r="Q12" s="1"/>
  <c r="K7"/>
  <c r="K8" s="1"/>
  <c r="E11"/>
  <c r="E12" s="1"/>
  <c r="D6"/>
  <c r="F6"/>
  <c r="F11"/>
  <c r="F12" s="1"/>
  <c r="E6"/>
  <c r="B11"/>
  <c r="A11" s="1"/>
  <c r="H6"/>
  <c r="L6"/>
  <c r="P6"/>
  <c r="P8" s="1"/>
  <c r="T6"/>
  <c r="X6"/>
  <c r="Z3" i="12"/>
  <c r="Z15"/>
  <c r="I19"/>
  <c r="I20" s="1"/>
  <c r="Z13"/>
  <c r="T19"/>
  <c r="T20" s="1"/>
  <c r="L19"/>
  <c r="L20" s="1"/>
  <c r="Z10"/>
  <c r="Y19"/>
  <c r="Y20" s="1"/>
  <c r="Q19"/>
  <c r="Q20" s="1"/>
  <c r="D19"/>
  <c r="D20" s="1"/>
  <c r="O19"/>
  <c r="O20" s="1"/>
  <c r="G19"/>
  <c r="G20" s="1"/>
  <c r="Z11"/>
  <c r="Z17"/>
  <c r="Z18"/>
  <c r="Z14"/>
  <c r="S19"/>
  <c r="S20" s="1"/>
  <c r="K19"/>
  <c r="K20" s="1"/>
  <c r="Z16"/>
  <c r="Z12"/>
  <c r="U19"/>
  <c r="U20" s="1"/>
  <c r="M19"/>
  <c r="M20" s="1"/>
  <c r="E19"/>
  <c r="E20" s="1"/>
  <c r="X19"/>
  <c r="X20" s="1"/>
  <c r="P19"/>
  <c r="P20" s="1"/>
  <c r="H19"/>
  <c r="H20" s="1"/>
  <c r="Z6"/>
  <c r="C19"/>
  <c r="C20" s="1"/>
  <c r="V19"/>
  <c r="V20" s="1"/>
  <c r="R19"/>
  <c r="R20" s="1"/>
  <c r="N19"/>
  <c r="N20" s="1"/>
  <c r="J19"/>
  <c r="J20" s="1"/>
  <c r="F19"/>
  <c r="F20" s="1"/>
  <c r="Z4"/>
  <c r="Z25" i="9"/>
  <c r="Z6"/>
  <c r="A10" i="3"/>
  <c r="A6"/>
  <c r="A7"/>
  <c r="A8"/>
  <c r="A14"/>
  <c r="A9"/>
  <c r="A203"/>
  <c r="A199"/>
  <c r="A195"/>
  <c r="A191"/>
  <c r="A187"/>
  <c r="A183"/>
  <c r="A179"/>
  <c r="A175"/>
  <c r="A171"/>
  <c r="A167"/>
  <c r="A163"/>
  <c r="A159"/>
  <c r="A155"/>
  <c r="A151"/>
  <c r="A147"/>
  <c r="A143"/>
  <c r="A139"/>
  <c r="A135"/>
  <c r="A131"/>
  <c r="A127"/>
  <c r="A123"/>
  <c r="A119"/>
  <c r="A115"/>
  <c r="A111"/>
  <c r="A107"/>
  <c r="A103"/>
  <c r="A99"/>
  <c r="A95"/>
  <c r="A91"/>
  <c r="A87"/>
  <c r="A83"/>
  <c r="A79"/>
  <c r="A75"/>
  <c r="A71"/>
  <c r="A67"/>
  <c r="A63"/>
  <c r="A59"/>
  <c r="A55"/>
  <c r="A51"/>
  <c r="A47"/>
  <c r="A43"/>
  <c r="A39"/>
  <c r="A35"/>
  <c r="A31"/>
  <c r="A27"/>
  <c r="A23"/>
  <c r="A19"/>
  <c r="A15"/>
  <c r="A11"/>
  <c r="A204"/>
  <c r="A200"/>
  <c r="A196"/>
  <c r="A192"/>
  <c r="A188"/>
  <c r="A184"/>
  <c r="A180"/>
  <c r="A176"/>
  <c r="A172"/>
  <c r="A168"/>
  <c r="A164"/>
  <c r="A160"/>
  <c r="A156"/>
  <c r="A152"/>
  <c r="A148"/>
  <c r="A144"/>
  <c r="A140"/>
  <c r="A136"/>
  <c r="A132"/>
  <c r="A128"/>
  <c r="A124"/>
  <c r="A120"/>
  <c r="A116"/>
  <c r="A112"/>
  <c r="A108"/>
  <c r="A104"/>
  <c r="A100"/>
  <c r="A96"/>
  <c r="A92"/>
  <c r="A88"/>
  <c r="A84"/>
  <c r="A80"/>
  <c r="A76"/>
  <c r="A72"/>
  <c r="A68"/>
  <c r="A64"/>
  <c r="A60"/>
  <c r="A56"/>
  <c r="A52"/>
  <c r="A48"/>
  <c r="A44"/>
  <c r="A40"/>
  <c r="A36"/>
  <c r="A32"/>
  <c r="A28"/>
  <c r="A24"/>
  <c r="A20"/>
  <c r="A16"/>
  <c r="A12"/>
  <c r="A201"/>
  <c r="A197"/>
  <c r="A193"/>
  <c r="A189"/>
  <c r="A185"/>
  <c r="A181"/>
  <c r="A177"/>
  <c r="A173"/>
  <c r="A169"/>
  <c r="A165"/>
  <c r="A161"/>
  <c r="A157"/>
  <c r="A153"/>
  <c r="A149"/>
  <c r="A145"/>
  <c r="A141"/>
  <c r="A137"/>
  <c r="A133"/>
  <c r="A129"/>
  <c r="A125"/>
  <c r="A121"/>
  <c r="A117"/>
  <c r="A113"/>
  <c r="A109"/>
  <c r="A105"/>
  <c r="A101"/>
  <c r="A97"/>
  <c r="A93"/>
  <c r="A89"/>
  <c r="A85"/>
  <c r="A81"/>
  <c r="A77"/>
  <c r="A73"/>
  <c r="A69"/>
  <c r="A65"/>
  <c r="A61"/>
  <c r="A57"/>
  <c r="A53"/>
  <c r="A49"/>
  <c r="A45"/>
  <c r="A41"/>
  <c r="A37"/>
  <c r="A33"/>
  <c r="A29"/>
  <c r="A25"/>
  <c r="A21"/>
  <c r="A17"/>
  <c r="A13"/>
  <c r="A202"/>
  <c r="A198"/>
  <c r="A194"/>
  <c r="A190"/>
  <c r="A186"/>
  <c r="A182"/>
  <c r="A178"/>
  <c r="A174"/>
  <c r="A170"/>
  <c r="A166"/>
  <c r="A162"/>
  <c r="A158"/>
  <c r="A154"/>
  <c r="A150"/>
  <c r="A146"/>
  <c r="A142"/>
  <c r="A138"/>
  <c r="A134"/>
  <c r="A130"/>
  <c r="A126"/>
  <c r="A122"/>
  <c r="A118"/>
  <c r="A114"/>
  <c r="A110"/>
  <c r="A106"/>
  <c r="A102"/>
  <c r="A98"/>
  <c r="A94"/>
  <c r="A90"/>
  <c r="A86"/>
  <c r="A82"/>
  <c r="A78"/>
  <c r="A74"/>
  <c r="A70"/>
  <c r="A66"/>
  <c r="A62"/>
  <c r="A58"/>
  <c r="A54"/>
  <c r="A50"/>
  <c r="A46"/>
  <c r="A42"/>
  <c r="A38"/>
  <c r="A34"/>
  <c r="A30"/>
  <c r="A26"/>
  <c r="A22"/>
  <c r="A18"/>
  <c r="X8" i="10" l="1"/>
  <c r="H8"/>
  <c r="Z6"/>
  <c r="Z11"/>
  <c r="Z12" s="1"/>
  <c r="S8"/>
  <c r="G8"/>
  <c r="Q8"/>
  <c r="L8"/>
  <c r="E8"/>
  <c r="U8"/>
  <c r="C8"/>
  <c r="N7"/>
  <c r="N8" s="1"/>
  <c r="N12"/>
  <c r="I8"/>
  <c r="R8"/>
  <c r="J8"/>
  <c r="C12"/>
  <c r="T8"/>
  <c r="F8"/>
  <c r="M8"/>
  <c r="V8"/>
  <c r="Z20" i="12"/>
  <c r="Z19"/>
  <c r="C19" i="7"/>
  <c r="B19" s="1"/>
  <c r="C23"/>
  <c r="B23" s="1"/>
  <c r="G23"/>
  <c r="F23"/>
  <c r="E23"/>
  <c r="I23"/>
  <c r="D23"/>
  <c r="H23"/>
  <c r="F22"/>
  <c r="E22"/>
  <c r="I22"/>
  <c r="D22"/>
  <c r="H22"/>
  <c r="C22"/>
  <c r="B22" s="1"/>
  <c r="G22"/>
  <c r="E21"/>
  <c r="I21"/>
  <c r="D21"/>
  <c r="H21"/>
  <c r="C21"/>
  <c r="B21" s="1"/>
  <c r="G21"/>
  <c r="F21"/>
  <c r="D16"/>
  <c r="H16"/>
  <c r="C16"/>
  <c r="B16" s="1"/>
  <c r="G16"/>
  <c r="F16"/>
  <c r="E16"/>
  <c r="I16"/>
  <c r="F19"/>
  <c r="I19"/>
  <c r="H19"/>
  <c r="E12"/>
  <c r="H12"/>
  <c r="C13"/>
  <c r="B13" s="1"/>
  <c r="E13"/>
  <c r="D11"/>
  <c r="I11"/>
  <c r="E9"/>
  <c r="E10"/>
  <c r="C11"/>
  <c r="B11" s="1"/>
  <c r="I15"/>
  <c r="C15"/>
  <c r="B15" s="1"/>
  <c r="F18"/>
  <c r="E18"/>
  <c r="I18"/>
  <c r="D18"/>
  <c r="H18"/>
  <c r="C18"/>
  <c r="B18" s="1"/>
  <c r="G18"/>
  <c r="E17"/>
  <c r="I17"/>
  <c r="D17"/>
  <c r="H17"/>
  <c r="C17"/>
  <c r="B17" s="1"/>
  <c r="G17"/>
  <c r="F17"/>
  <c r="I14"/>
  <c r="E19"/>
  <c r="D19"/>
  <c r="I12"/>
  <c r="C12"/>
  <c r="B12" s="1"/>
  <c r="G13"/>
  <c r="I13"/>
  <c r="H11"/>
  <c r="F9"/>
  <c r="D10"/>
  <c r="I10"/>
  <c r="G11"/>
  <c r="D15"/>
  <c r="G15"/>
  <c r="E14"/>
  <c r="H14"/>
  <c r="G14"/>
  <c r="G12"/>
  <c r="F13"/>
  <c r="D13"/>
  <c r="G9"/>
  <c r="C10"/>
  <c r="H10"/>
  <c r="F11"/>
  <c r="H9"/>
  <c r="H15"/>
  <c r="F15"/>
  <c r="D20"/>
  <c r="H20"/>
  <c r="C20"/>
  <c r="B20" s="1"/>
  <c r="G20"/>
  <c r="F20"/>
  <c r="E20"/>
  <c r="I20"/>
  <c r="G19"/>
  <c r="D14"/>
  <c r="C14"/>
  <c r="B14" s="1"/>
  <c r="F14"/>
  <c r="F12"/>
  <c r="D12"/>
  <c r="H13"/>
  <c r="C9"/>
  <c r="G10"/>
  <c r="E11"/>
  <c r="I9"/>
  <c r="D9"/>
  <c r="F10"/>
  <c r="E15"/>
  <c r="Z7" i="10" l="1"/>
  <c r="B10" i="7"/>
  <c r="C10" i="5"/>
  <c r="D10"/>
  <c r="A10" s="1"/>
  <c r="E10"/>
  <c r="F10"/>
  <c r="G10"/>
  <c r="H10"/>
  <c r="I10"/>
  <c r="J10"/>
  <c r="K10"/>
  <c r="L10"/>
  <c r="M10"/>
  <c r="N10"/>
  <c r="O10"/>
  <c r="P10"/>
  <c r="Q10"/>
  <c r="R10"/>
  <c r="S10"/>
  <c r="T10"/>
  <c r="U10"/>
  <c r="V10"/>
  <c r="W10"/>
  <c r="X10"/>
  <c r="Y10"/>
  <c r="C11"/>
  <c r="D11"/>
  <c r="E11"/>
  <c r="F11"/>
  <c r="G11"/>
  <c r="H11"/>
  <c r="I11"/>
  <c r="J11"/>
  <c r="K11"/>
  <c r="L11"/>
  <c r="M11"/>
  <c r="N11"/>
  <c r="O11"/>
  <c r="P11"/>
  <c r="Q11"/>
  <c r="R11"/>
  <c r="S11"/>
  <c r="T11"/>
  <c r="U11"/>
  <c r="V11"/>
  <c r="W11"/>
  <c r="X11"/>
  <c r="Y11"/>
  <c r="C12"/>
  <c r="D12"/>
  <c r="A12" s="1"/>
  <c r="E12"/>
  <c r="F12"/>
  <c r="G12"/>
  <c r="H12"/>
  <c r="I12"/>
  <c r="J12"/>
  <c r="K12"/>
  <c r="L12"/>
  <c r="M12"/>
  <c r="N12"/>
  <c r="O12"/>
  <c r="P12"/>
  <c r="Q12"/>
  <c r="R12"/>
  <c r="S12"/>
  <c r="T12"/>
  <c r="U12"/>
  <c r="V12"/>
  <c r="W12"/>
  <c r="X12"/>
  <c r="Y12"/>
  <c r="C13"/>
  <c r="D13"/>
  <c r="E13"/>
  <c r="F13"/>
  <c r="G13"/>
  <c r="H13"/>
  <c r="I13"/>
  <c r="J13"/>
  <c r="K13"/>
  <c r="L13"/>
  <c r="M13"/>
  <c r="N13"/>
  <c r="O13"/>
  <c r="P13"/>
  <c r="Q13"/>
  <c r="R13"/>
  <c r="S13"/>
  <c r="T13"/>
  <c r="U13"/>
  <c r="V13"/>
  <c r="W13"/>
  <c r="X13"/>
  <c r="Y13"/>
  <c r="C14"/>
  <c r="D14"/>
  <c r="A14" s="1"/>
  <c r="E14"/>
  <c r="F14"/>
  <c r="G14"/>
  <c r="H14"/>
  <c r="I14"/>
  <c r="J14"/>
  <c r="K14"/>
  <c r="L14"/>
  <c r="M14"/>
  <c r="N14"/>
  <c r="O14"/>
  <c r="P14"/>
  <c r="Q14"/>
  <c r="R14"/>
  <c r="S14"/>
  <c r="T14"/>
  <c r="U14"/>
  <c r="V14"/>
  <c r="W14"/>
  <c r="X14"/>
  <c r="Y14"/>
  <c r="C15"/>
  <c r="D15"/>
  <c r="A15" s="1"/>
  <c r="E15"/>
  <c r="F15"/>
  <c r="G15"/>
  <c r="H15"/>
  <c r="I15"/>
  <c r="J15"/>
  <c r="K15"/>
  <c r="L15"/>
  <c r="M15"/>
  <c r="N15"/>
  <c r="O15"/>
  <c r="P15"/>
  <c r="Q15"/>
  <c r="R15"/>
  <c r="S15"/>
  <c r="T15"/>
  <c r="U15"/>
  <c r="V15"/>
  <c r="W15"/>
  <c r="X15"/>
  <c r="Y15"/>
  <c r="C16"/>
  <c r="D16"/>
  <c r="A16" s="1"/>
  <c r="E16"/>
  <c r="F16"/>
  <c r="G16"/>
  <c r="H16"/>
  <c r="I16"/>
  <c r="J16"/>
  <c r="K16"/>
  <c r="L16"/>
  <c r="M16"/>
  <c r="N16"/>
  <c r="O16"/>
  <c r="P16"/>
  <c r="Q16"/>
  <c r="R16"/>
  <c r="S16"/>
  <c r="T16"/>
  <c r="U16"/>
  <c r="V16"/>
  <c r="W16"/>
  <c r="X16"/>
  <c r="Y16"/>
  <c r="C17"/>
  <c r="D17"/>
  <c r="E17"/>
  <c r="F17"/>
  <c r="G17"/>
  <c r="H17"/>
  <c r="I17"/>
  <c r="J17"/>
  <c r="K17"/>
  <c r="L17"/>
  <c r="M17"/>
  <c r="N17"/>
  <c r="O17"/>
  <c r="P17"/>
  <c r="Q17"/>
  <c r="R17"/>
  <c r="S17"/>
  <c r="T17"/>
  <c r="U17"/>
  <c r="V17"/>
  <c r="W17"/>
  <c r="X17"/>
  <c r="Y17"/>
  <c r="C18"/>
  <c r="D18"/>
  <c r="A18" s="1"/>
  <c r="E18"/>
  <c r="F18"/>
  <c r="G18"/>
  <c r="H18"/>
  <c r="I18"/>
  <c r="J18"/>
  <c r="K18"/>
  <c r="L18"/>
  <c r="M18"/>
  <c r="N18"/>
  <c r="O18"/>
  <c r="P18"/>
  <c r="Q18"/>
  <c r="R18"/>
  <c r="S18"/>
  <c r="T18"/>
  <c r="U18"/>
  <c r="V18"/>
  <c r="W18"/>
  <c r="X18"/>
  <c r="Y18"/>
  <c r="C19"/>
  <c r="D19"/>
  <c r="E19"/>
  <c r="F19"/>
  <c r="G19"/>
  <c r="H19"/>
  <c r="I19"/>
  <c r="J19"/>
  <c r="K19"/>
  <c r="L19"/>
  <c r="M19"/>
  <c r="N19"/>
  <c r="O19"/>
  <c r="P19"/>
  <c r="Q19"/>
  <c r="R19"/>
  <c r="S19"/>
  <c r="T19"/>
  <c r="U19"/>
  <c r="V19"/>
  <c r="W19"/>
  <c r="X19"/>
  <c r="Y19"/>
  <c r="C20"/>
  <c r="D20"/>
  <c r="A20" s="1"/>
  <c r="E20"/>
  <c r="F20"/>
  <c r="G20"/>
  <c r="H20"/>
  <c r="I20"/>
  <c r="J20"/>
  <c r="K20"/>
  <c r="L20"/>
  <c r="M20"/>
  <c r="N20"/>
  <c r="O20"/>
  <c r="P20"/>
  <c r="Q20"/>
  <c r="R20"/>
  <c r="S20"/>
  <c r="T20"/>
  <c r="U20"/>
  <c r="V20"/>
  <c r="W20"/>
  <c r="X20"/>
  <c r="Y20"/>
  <c r="C21"/>
  <c r="D21"/>
  <c r="E21"/>
  <c r="F21"/>
  <c r="G21"/>
  <c r="H21"/>
  <c r="I21"/>
  <c r="J21"/>
  <c r="K21"/>
  <c r="L21"/>
  <c r="M21"/>
  <c r="N21"/>
  <c r="O21"/>
  <c r="P21"/>
  <c r="Q21"/>
  <c r="R21"/>
  <c r="S21"/>
  <c r="T21"/>
  <c r="U21"/>
  <c r="V21"/>
  <c r="W21"/>
  <c r="X21"/>
  <c r="Y21"/>
  <c r="C22"/>
  <c r="D22"/>
  <c r="A22" s="1"/>
  <c r="E22"/>
  <c r="F22"/>
  <c r="G22"/>
  <c r="H22"/>
  <c r="I22"/>
  <c r="J22"/>
  <c r="K22"/>
  <c r="L22"/>
  <c r="M22"/>
  <c r="N22"/>
  <c r="O22"/>
  <c r="P22"/>
  <c r="Q22"/>
  <c r="R22"/>
  <c r="S22"/>
  <c r="T22"/>
  <c r="U22"/>
  <c r="V22"/>
  <c r="W22"/>
  <c r="X22"/>
  <c r="Y22"/>
  <c r="C23"/>
  <c r="D23"/>
  <c r="A23" s="1"/>
  <c r="E23"/>
  <c r="F23"/>
  <c r="G23"/>
  <c r="H23"/>
  <c r="I23"/>
  <c r="J23"/>
  <c r="K23"/>
  <c r="L23"/>
  <c r="M23"/>
  <c r="N23"/>
  <c r="O23"/>
  <c r="P23"/>
  <c r="Q23"/>
  <c r="R23"/>
  <c r="S23"/>
  <c r="T23"/>
  <c r="U23"/>
  <c r="V23"/>
  <c r="W23"/>
  <c r="X23"/>
  <c r="Y23"/>
  <c r="Y9"/>
  <c r="X9"/>
  <c r="W9"/>
  <c r="V9"/>
  <c r="U9"/>
  <c r="T9"/>
  <c r="S9"/>
  <c r="R9"/>
  <c r="Q9"/>
  <c r="P9"/>
  <c r="O9"/>
  <c r="N9"/>
  <c r="M9"/>
  <c r="L9"/>
  <c r="K9"/>
  <c r="J9"/>
  <c r="I9"/>
  <c r="H9"/>
  <c r="G9"/>
  <c r="F9"/>
  <c r="E9"/>
  <c r="D9"/>
  <c r="A9" s="1"/>
  <c r="C9"/>
  <c r="Y8"/>
  <c r="X8"/>
  <c r="W8"/>
  <c r="V8"/>
  <c r="U8"/>
  <c r="T8"/>
  <c r="S8"/>
  <c r="R8"/>
  <c r="Q8"/>
  <c r="P8"/>
  <c r="O8"/>
  <c r="N8"/>
  <c r="M8"/>
  <c r="L8"/>
  <c r="K8"/>
  <c r="J8"/>
  <c r="I8"/>
  <c r="H8"/>
  <c r="G8"/>
  <c r="F8"/>
  <c r="E8"/>
  <c r="D8"/>
  <c r="A8" s="1"/>
  <c r="C8"/>
  <c r="A11"/>
  <c r="A13"/>
  <c r="A17"/>
  <c r="A19"/>
  <c r="A21"/>
  <c r="B8" i="1"/>
  <c r="A4" i="12" s="1"/>
  <c r="G9" i="1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8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9"/>
  <c r="A5" i="12" s="1"/>
  <c r="B10" i="1"/>
  <c r="A6" i="12" s="1"/>
  <c r="B11" i="1"/>
  <c r="B12"/>
  <c r="A8" i="12" s="1"/>
  <c r="B13" i="1"/>
  <c r="A9" i="12" s="1"/>
  <c r="O18" i="3"/>
  <c r="O19"/>
  <c r="O20"/>
  <c r="O21"/>
  <c r="O22"/>
  <c r="O23"/>
  <c r="O24"/>
  <c r="O25"/>
  <c r="O26"/>
  <c r="O27"/>
  <c r="O28"/>
  <c r="O29"/>
  <c r="O30"/>
  <c r="O7"/>
  <c r="O8"/>
  <c r="O9"/>
  <c r="O10"/>
  <c r="O11"/>
  <c r="O12"/>
  <c r="O13"/>
  <c r="O14"/>
  <c r="O15"/>
  <c r="O16"/>
  <c r="O17"/>
  <c r="O6"/>
  <c r="O5"/>
  <c r="B8" i="5"/>
  <c r="B5" i="2"/>
  <c r="A1"/>
  <c r="V36" i="5"/>
  <c r="X3"/>
  <c r="A1" l="1"/>
  <c r="A1" i="14"/>
  <c r="C1" i="3"/>
  <c r="A1" i="13"/>
  <c r="A1" i="15"/>
  <c r="B1" i="7"/>
  <c r="A9" i="2"/>
  <c r="A8"/>
  <c r="A12"/>
  <c r="A13"/>
  <c r="A11"/>
  <c r="A7" i="12"/>
  <c r="A15" i="2"/>
  <c r="A11" i="12"/>
  <c r="A16" i="2"/>
  <c r="A12" i="12"/>
  <c r="A10" i="2"/>
  <c r="A14"/>
  <c r="A10" i="12"/>
  <c r="A19" i="2"/>
  <c r="A15" i="12"/>
  <c r="A20" i="2"/>
  <c r="A16" i="12"/>
  <c r="A21" i="2"/>
  <c r="A17" i="12"/>
  <c r="A17" i="2"/>
  <c r="A13" i="12"/>
  <c r="A18" i="2"/>
  <c r="A14" i="12"/>
  <c r="A22" i="2"/>
  <c r="A18" i="12"/>
  <c r="B9" i="7"/>
  <c r="Y7" i="5" l="1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C7"/>
  <c r="W4" i="2"/>
  <c r="Y4"/>
  <c r="X4"/>
  <c r="V4"/>
  <c r="U4"/>
  <c r="T4"/>
  <c r="S4"/>
  <c r="R4"/>
  <c r="Q4"/>
  <c r="P4"/>
  <c r="O4"/>
  <c r="N4"/>
  <c r="M4"/>
  <c r="L4"/>
  <c r="K4"/>
  <c r="J4"/>
  <c r="I4"/>
  <c r="H4"/>
  <c r="G4"/>
  <c r="F4"/>
  <c r="E4"/>
  <c r="D4"/>
  <c r="C4"/>
  <c r="D24" i="5"/>
  <c r="E24"/>
  <c r="F24"/>
  <c r="G24"/>
  <c r="H24"/>
  <c r="I24"/>
  <c r="J24"/>
  <c r="K24"/>
  <c r="L24"/>
  <c r="M24"/>
  <c r="N24"/>
  <c r="O24"/>
  <c r="P24"/>
  <c r="Q24"/>
  <c r="R24"/>
  <c r="S24"/>
  <c r="T24"/>
  <c r="U24"/>
  <c r="V24"/>
  <c r="W24"/>
  <c r="X24"/>
  <c r="Y24"/>
  <c r="C24"/>
  <c r="Z23"/>
  <c r="B23"/>
  <c r="Z22"/>
  <c r="B22"/>
  <c r="Z21"/>
  <c r="B21"/>
  <c r="Z20"/>
  <c r="B20"/>
  <c r="Z19"/>
  <c r="B19"/>
  <c r="Z18"/>
  <c r="B18"/>
  <c r="Z17"/>
  <c r="B17"/>
  <c r="Z16"/>
  <c r="B16"/>
  <c r="Z15"/>
  <c r="B15"/>
  <c r="Z14"/>
  <c r="B14"/>
  <c r="Z13"/>
  <c r="B13"/>
  <c r="Z12"/>
  <c r="B12"/>
  <c r="Z11"/>
  <c r="B11"/>
  <c r="Z10"/>
  <c r="B10"/>
  <c r="Z9"/>
  <c r="B9"/>
  <c r="Z8"/>
  <c r="Z9" i="2"/>
  <c r="Z10"/>
  <c r="Z11"/>
  <c r="Z12"/>
  <c r="Z13"/>
  <c r="Z14"/>
  <c r="Z15"/>
  <c r="Z16"/>
  <c r="Z17"/>
  <c r="Z18"/>
  <c r="Z19"/>
  <c r="Z20"/>
  <c r="Z21"/>
  <c r="Z22"/>
  <c r="Z8"/>
  <c r="V23"/>
  <c r="W23"/>
  <c r="X23"/>
  <c r="Y23"/>
  <c r="N23"/>
  <c r="N24" s="1"/>
  <c r="N5" i="9" s="1"/>
  <c r="O23" i="2"/>
  <c r="O24" s="1"/>
  <c r="O5" i="9" s="1"/>
  <c r="P23" i="2"/>
  <c r="P24" s="1"/>
  <c r="P5" i="9" s="1"/>
  <c r="Q23" i="2"/>
  <c r="Q24" s="1"/>
  <c r="Q5" i="9" s="1"/>
  <c r="R23" i="2"/>
  <c r="R24" s="1"/>
  <c r="R5" i="9" s="1"/>
  <c r="S23" i="2"/>
  <c r="S24" s="1"/>
  <c r="S5" i="9" s="1"/>
  <c r="T23" i="2"/>
  <c r="T24" s="1"/>
  <c r="T5" i="9" s="1"/>
  <c r="U23" i="2"/>
  <c r="U24" s="1"/>
  <c r="U5" i="9" s="1"/>
  <c r="E23" i="2"/>
  <c r="E24" s="1"/>
  <c r="E5" i="9" s="1"/>
  <c r="F23" i="2"/>
  <c r="F24" s="1"/>
  <c r="F5" i="9" s="1"/>
  <c r="G23" i="2"/>
  <c r="G24" s="1"/>
  <c r="G5" i="9" s="1"/>
  <c r="H23" i="2"/>
  <c r="H24" s="1"/>
  <c r="H5" i="9" s="1"/>
  <c r="I23" i="2"/>
  <c r="I24" s="1"/>
  <c r="I5" i="9" s="1"/>
  <c r="J23" i="2"/>
  <c r="K23"/>
  <c r="K24" s="1"/>
  <c r="K5" i="9" s="1"/>
  <c r="L23" i="2"/>
  <c r="L24" s="1"/>
  <c r="L5" i="9" s="1"/>
  <c r="M23" i="2"/>
  <c r="M24" s="1"/>
  <c r="M5" i="9" s="1"/>
  <c r="C23" i="2"/>
  <c r="D23"/>
  <c r="D24" s="1"/>
  <c r="N6"/>
  <c r="O6"/>
  <c r="P6"/>
  <c r="Q6"/>
  <c r="R6"/>
  <c r="S6"/>
  <c r="T6"/>
  <c r="U6"/>
  <c r="V6"/>
  <c r="V24" s="1"/>
  <c r="V5" i="9" s="1"/>
  <c r="W6" i="2"/>
  <c r="W24" s="1"/>
  <c r="W5" i="9" s="1"/>
  <c r="X6" i="2"/>
  <c r="X24" s="1"/>
  <c r="X5" i="9" s="1"/>
  <c r="X7" s="1"/>
  <c r="Y6" i="2"/>
  <c r="Y24" s="1"/>
  <c r="Y5" i="9" s="1"/>
  <c r="Y7" s="1"/>
  <c r="D6" i="2"/>
  <c r="E6"/>
  <c r="F6"/>
  <c r="G6"/>
  <c r="H6"/>
  <c r="I6"/>
  <c r="J6"/>
  <c r="K6"/>
  <c r="L6"/>
  <c r="M6"/>
  <c r="C6"/>
  <c r="Z5"/>
  <c r="Z6" s="1"/>
  <c r="B13"/>
  <c r="B14"/>
  <c r="B15"/>
  <c r="B16"/>
  <c r="B17"/>
  <c r="B18"/>
  <c r="B19"/>
  <c r="B20"/>
  <c r="B21"/>
  <c r="B22"/>
  <c r="B12"/>
  <c r="B11"/>
  <c r="B10"/>
  <c r="B9"/>
  <c r="B8"/>
  <c r="F7" i="9" l="1"/>
  <c r="C8" i="15"/>
  <c r="D8" s="1"/>
  <c r="F8" s="1"/>
  <c r="S7" i="9"/>
  <c r="C21" i="15"/>
  <c r="D21" s="1"/>
  <c r="F21" s="1"/>
  <c r="O7" i="9"/>
  <c r="C17" i="15"/>
  <c r="D17" s="1"/>
  <c r="F17" s="1"/>
  <c r="K7" i="9"/>
  <c r="C13" i="15"/>
  <c r="D13" s="1"/>
  <c r="F13" s="1"/>
  <c r="G7" i="9"/>
  <c r="C9" i="15"/>
  <c r="D9" s="1"/>
  <c r="F9" s="1"/>
  <c r="T7" i="9"/>
  <c r="C22" i="15"/>
  <c r="D22" s="1"/>
  <c r="F22" s="1"/>
  <c r="P7" i="9"/>
  <c r="C18" i="15"/>
  <c r="D18" s="1"/>
  <c r="F18" s="1"/>
  <c r="V7" i="9"/>
  <c r="C24" i="15"/>
  <c r="D24" s="1"/>
  <c r="F24" s="1"/>
  <c r="L7" i="9"/>
  <c r="C14" i="15"/>
  <c r="D14" s="1"/>
  <c r="F14" s="1"/>
  <c r="H7" i="9"/>
  <c r="C10" i="15"/>
  <c r="D10" s="1"/>
  <c r="F10" s="1"/>
  <c r="U7" i="9"/>
  <c r="C23" i="15"/>
  <c r="D23" s="1"/>
  <c r="F23" s="1"/>
  <c r="Q7" i="9"/>
  <c r="C19" i="15"/>
  <c r="D19" s="1"/>
  <c r="F19" s="1"/>
  <c r="W7" i="9"/>
  <c r="C25" i="15"/>
  <c r="D25" s="1"/>
  <c r="F25" s="1"/>
  <c r="C29"/>
  <c r="D29" s="1"/>
  <c r="F29" s="1"/>
  <c r="C27"/>
  <c r="D27" s="1"/>
  <c r="F27" s="1"/>
  <c r="C28"/>
  <c r="D28" s="1"/>
  <c r="F28" s="1"/>
  <c r="C26"/>
  <c r="D26" s="1"/>
  <c r="F26" s="1"/>
  <c r="M7" i="9"/>
  <c r="C15" i="15"/>
  <c r="D15" s="1"/>
  <c r="F15" s="1"/>
  <c r="I7" i="9"/>
  <c r="C11" i="15"/>
  <c r="D11" s="1"/>
  <c r="F11" s="1"/>
  <c r="E7" i="9"/>
  <c r="C7" i="15"/>
  <c r="D7" s="1"/>
  <c r="F7" s="1"/>
  <c r="R7" i="9"/>
  <c r="C20" i="15"/>
  <c r="D20" s="1"/>
  <c r="F20" s="1"/>
  <c r="N7" i="9"/>
  <c r="C16" i="15"/>
  <c r="D16" s="1"/>
  <c r="F16" s="1"/>
  <c r="D8" i="10"/>
  <c r="Z8" s="1"/>
  <c r="D5" i="9"/>
  <c r="C6" i="15" s="1"/>
  <c r="C24" i="2"/>
  <c r="C5" i="9" s="1"/>
  <c r="Z24" i="5"/>
  <c r="J24" i="2"/>
  <c r="J5" i="9" s="1"/>
  <c r="Z23" i="2"/>
  <c r="Z24" s="1"/>
  <c r="J7" i="9" l="1"/>
  <c r="C12" i="15"/>
  <c r="D12" s="1"/>
  <c r="F12" s="1"/>
  <c r="C7" i="9"/>
  <c r="C5" i="15"/>
  <c r="D5" s="1"/>
  <c r="F5" s="1"/>
  <c r="D6"/>
  <c r="Z5" i="9"/>
  <c r="D7"/>
  <c r="Z7" s="1"/>
  <c r="C30" i="15" l="1"/>
  <c r="F6"/>
  <c r="F30" s="1"/>
  <c r="D30"/>
</calcChain>
</file>

<file path=xl/sharedStrings.xml><?xml version="1.0" encoding="utf-8"?>
<sst xmlns="http://schemas.openxmlformats.org/spreadsheetml/2006/main" count="255" uniqueCount="158">
  <si>
    <t>SNA ACCOUNT BUDGET CONTROLL EXCEL SOFTWARE</t>
  </si>
  <si>
    <t>अधीनस्थ विद्यालयों की सूची</t>
  </si>
  <si>
    <t>क्र.सं.</t>
  </si>
  <si>
    <t>विद्यालय का नाम</t>
  </si>
  <si>
    <t>मद का नाम</t>
  </si>
  <si>
    <t>COMPONENT NAME</t>
  </si>
  <si>
    <t>CSG SEC. GRANT</t>
  </si>
  <si>
    <t>CSG ELE.GRANT</t>
  </si>
  <si>
    <t>CRC GRANT</t>
  </si>
  <si>
    <t>MEETING AND TA GRANT</t>
  </si>
  <si>
    <t>TLM GRANT</t>
  </si>
  <si>
    <t>MOBILITY SPOT GRANT</t>
  </si>
  <si>
    <t>SEONDARY SPORTS GRANT</t>
  </si>
  <si>
    <t>ELEMENTRY SPORTS GRANT</t>
  </si>
  <si>
    <t>PEEO OLYMPIC GRANT</t>
  </si>
  <si>
    <t>SAMUDAYIK JAGRATI</t>
  </si>
  <si>
    <t>BAAL SAMAROH</t>
  </si>
  <si>
    <t>VOCATIONAL EDUCATION</t>
  </si>
  <si>
    <t>GENDOR ACTIVITY KISHORI MELA</t>
  </si>
  <si>
    <t>GENDOR ACTIVITY SURKSHA AVAM DIGITAL LEARNING</t>
  </si>
  <si>
    <t>GENDOR ACTIVITY VIDHYALAY EVAM VATAVARAN</t>
  </si>
  <si>
    <t>Composite School Grant(SAMAGRA SHIKSHA)</t>
  </si>
  <si>
    <t>Provision for CRCs (SAMAGRA SHIKSHA)</t>
  </si>
  <si>
    <t>Sports and Physical Education(Upto Highest Class XII)(SAMAGRA SHIKSHA)</t>
  </si>
  <si>
    <t>Sports and Physical Education(Elementry)(SAMAGRA SHIKSHA)</t>
  </si>
  <si>
    <t>Program Management</t>
  </si>
  <si>
    <t>Community Mobilization(Secondary)(SAMAGRA SHIKSHA)</t>
  </si>
  <si>
    <t>Community Mobilization</t>
  </si>
  <si>
    <t>SPORT FOR MODAL GREEN SCHOOL GRANT</t>
  </si>
  <si>
    <t>Monitoring Information System (MIS)(SAMAGRA SHIKSHA)</t>
  </si>
  <si>
    <t>EK BHARAT SURAKSHIT BHARAT ACTIVITY</t>
  </si>
  <si>
    <t>AMOUNT RECEIVED DETAILS FOR SNA ACCOUNT</t>
  </si>
  <si>
    <t>SN</t>
  </si>
  <si>
    <t>SCHOOL NAME</t>
  </si>
  <si>
    <t>APNI LADO GRANT</t>
  </si>
  <si>
    <t>VOULENTERS TRAINING</t>
  </si>
  <si>
    <t>TOTAL RECEVED AMOUNT</t>
  </si>
  <si>
    <t>SECONDARY TOTAL AMOUNT</t>
  </si>
  <si>
    <t>GOVT UPPER PRIMARY SCHOOL, KANWARPURA</t>
  </si>
  <si>
    <t>GOVT UPPER PRIMARY SCHOOL, SODALHEDI</t>
  </si>
  <si>
    <t>GOVT UPPER PRIMARY SCHOOL, SALPUR</t>
  </si>
  <si>
    <t>GOVT UPPER PRIMARY SCHOOL, HANUMAT KHEDA</t>
  </si>
  <si>
    <t>ELEMENTRY TOTAL AMOUNT</t>
  </si>
  <si>
    <t>GRAND TOTAL</t>
  </si>
  <si>
    <t>GRAND TOTAL (SEC.+ELE.)</t>
  </si>
  <si>
    <t>मदवार प्राप्त राशियां यहाँ भरें</t>
  </si>
  <si>
    <t>मदों के नाम</t>
  </si>
  <si>
    <t>28.12.2022</t>
  </si>
  <si>
    <t xml:space="preserve">}kjk iznRr vkgj.k lhek@Hkqxrku Lohd`fr vuqlkj fofHkUu enksa esa muds uke ds lEeq[k vafdr jkf'k dks jkT; ifj;kstuk funs'kd jktLFkku Ldwy f'k{kk ifj"kn t;iqj ds fn'kkfunsZ'kkuqlkj O;; fd;s tkus dh ,rn~ }kjk Lohd`fr iznku dh </t>
  </si>
  <si>
    <t>vuqer jkf'k dh lhek esa O;; fd;s tkus ds mijkUr lapkyu iksVZy ls Hkqxrku fd;s tkus gsrw lHkh fcy@okmplZ dk izekf.kdj.k dj  bl dk;kZy; dks fHktok;k tkuk lqfuf'pr djsa rkfd os.MlZ@csusfQljh dk le; ij Hkqxrku fd;k tk lds A</t>
  </si>
  <si>
    <t>dk;kZy;&amp;vkns'k</t>
  </si>
  <si>
    <t xml:space="preserve">     jkT; ifj;kstuk funs'kd jktLFkku Ldwy f'k{kk ifj"kn t;iqj ds funsZ'kkuqlkj LFkkuh; dk;kZy;@ihbZbZvks@;wlhbZbZvks ds v/khu jkt-izkFkfed@mPp izkFkfed fo|ky;ksa dks eq[; CykWd f'k{kk vf/kdkjh lexz f'k{kk</t>
  </si>
  <si>
    <t>dzekad%&amp;</t>
  </si>
  <si>
    <t>fnukad%&amp;</t>
  </si>
  <si>
    <t>izfrfyfi lwpukFkZ&amp;</t>
  </si>
  <si>
    <t>lacaf/kr fo|ky;@dk;kZy;-----------------</t>
  </si>
  <si>
    <t>LFkkuh; jksdM@ys[kk 'kk[kk</t>
  </si>
  <si>
    <t>dk;kZy; izfr</t>
  </si>
  <si>
    <t>iz/kkukpk;Z</t>
  </si>
  <si>
    <t>jktdh; mPp ek/;fed fo|ky;] xksj/kuiqjk</t>
  </si>
  <si>
    <t>vV#</t>
  </si>
  <si>
    <t>ckjka</t>
  </si>
  <si>
    <t>dk;kZy;</t>
  </si>
  <si>
    <t>CykWd</t>
  </si>
  <si>
    <t>ftyk</t>
  </si>
  <si>
    <t>foRrh; o"kZ</t>
  </si>
  <si>
    <t>MhMhvks dksM</t>
  </si>
  <si>
    <t>ekax i= vuqlkj Hkqxrku vkns'k tkjh djus gsrq lwpuk ;gka Hkjs</t>
  </si>
  <si>
    <t>dz-la-</t>
  </si>
  <si>
    <t>fo|ky; dk uke</t>
  </si>
  <si>
    <t>en</t>
  </si>
  <si>
    <t>QeZ@O;fDr laLFkk dk uke ¼ftls Hkqxrku fd;k tkuk gS½</t>
  </si>
  <si>
    <t>eksckbZy ua0</t>
  </si>
  <si>
    <t>cSad [kkrk</t>
  </si>
  <si>
    <t>IFSC CODE</t>
  </si>
  <si>
    <t>chtd la[;k o fnukad</t>
  </si>
  <si>
    <t>jkf'k</t>
  </si>
  <si>
    <t>mi;ksx dk fooj.k</t>
  </si>
  <si>
    <t>PEEO SCHOOL</t>
  </si>
  <si>
    <t>GOVT SR. SECONDARY SCHOOL, GORDHANPURA</t>
  </si>
  <si>
    <t>GOVT UPPER PRIMARY SCHOOL, AMERT KHEDI</t>
  </si>
  <si>
    <t>MAA BADI DAY CARE CENTER, SALPURA</t>
  </si>
  <si>
    <t>SAMAGRA VIKAS EVAM PARYAVARAN</t>
  </si>
  <si>
    <t>MANU ZEROX AND STATIONERS, KAWAI</t>
  </si>
  <si>
    <t>SBIN0032012</t>
  </si>
  <si>
    <t>122/28.12.2022</t>
  </si>
  <si>
    <t>Mobility Support</t>
  </si>
  <si>
    <t>dk;kZy; vkns'k</t>
  </si>
  <si>
    <t>jktLFkku Ldwy f’k{kk ifj"kn t;iqj }kjk iznRr funsZ’kkuqlkj lapkyu iksVZy ls Hkqxrku fd;s tkus ds izfdz;k ds vUrxZr LFkkuh; fo|ky;@</t>
  </si>
  <si>
    <t>v/kksgLrk{kjdrkZ ds fu;a=.kk/khu ¼ihbZbZvks v/khu laLFkk dk uke½</t>
  </si>
  <si>
    <t xml:space="preserve">ds fuEu fcykas dks lEcfU/kr laLFkk gsrq tkjh en eas tkjh lapkyu iksVZy fyfeV ls lEcfU/kr oasMj@csfufQf’k;jh dks Hkqxrku fd;s tkus tkus dh Lohd`fr iznku dh tkrh gSA </t>
  </si>
  <si>
    <t>dz0la0</t>
  </si>
  <si>
    <t>SNA ACCOUNT AMOUNT EXPENDITURE DETAILS</t>
  </si>
  <si>
    <t>विवरण</t>
  </si>
  <si>
    <t>प्राप्त राशि</t>
  </si>
  <si>
    <t>व्यय राशि</t>
  </si>
  <si>
    <t>शेष राशि</t>
  </si>
  <si>
    <t xml:space="preserve">मांग पत्र अनुसार DDO द्वारा किये गए भुगतान को यहाँ नीचे भरे </t>
  </si>
  <si>
    <t>S.N.</t>
  </si>
  <si>
    <t>SNA ACCOUNT AMOUNT EXPENDITURE DETAILS - SCHOOL WISE</t>
  </si>
  <si>
    <t xml:space="preserve">                     SELECT SCHOOL NAME</t>
  </si>
  <si>
    <r>
      <t xml:space="preserve">मांग पत्र अनुसार </t>
    </r>
    <r>
      <rPr>
        <b/>
        <sz val="18"/>
        <color theme="0"/>
        <rFont val="Calibri"/>
        <family val="2"/>
        <scheme val="minor"/>
      </rPr>
      <t>DDO</t>
    </r>
    <r>
      <rPr>
        <b/>
        <sz val="16"/>
        <color theme="0"/>
        <rFont val="Calibri"/>
        <family val="2"/>
        <scheme val="minor"/>
      </rPr>
      <t xml:space="preserve"> द्वारा किये गए भुगतान </t>
    </r>
  </si>
  <si>
    <t>शीट में मद नाम वाली लिस्ट में आपके SNA खाते में प्राप्त राशि के अनुसार, मद भर लें।</t>
  </si>
  <si>
    <t>शीट में PEEO स्कूल व अधीनस्थ स्कूल के नाम भर लें।</t>
  </si>
  <si>
    <t>IMPORTANT NOTES</t>
  </si>
  <si>
    <t>lsok esa]</t>
  </si>
  <si>
    <t>Jheku~ ihbZbZvks@;wlhbZbZvks egksn;]</t>
  </si>
  <si>
    <t>fo"k;%&amp; lexz f'k{kk en ds fcyksa ds lapkyu iksVZy ls Hkqxrku djokus ckcrA</t>
  </si>
  <si>
    <t>egksn;]</t>
  </si>
  <si>
    <t xml:space="preserve">        mijksDr fo"k;kUrxZr fuosnu gS fd lapkyu iksVZy ij LFkkuh; fo|ky; gsrq lexz f'k{kk en esa tkjh jkf'k ls fuEufyf[kr fcyksa dk Hkqxrku djokus dh d`ik djsaA </t>
  </si>
  <si>
    <t>en dk uke</t>
  </si>
  <si>
    <t>izekf.kr fd;k tkrk gS fd%&amp;</t>
  </si>
  <si>
    <t>1- fcyksa esa vafdr lHkh lkexzh dk bUnzkt fo|ky; ds LVkWd jftLVj esa dj fy;k x;k gSaA</t>
  </si>
  <si>
    <t>2- jkf'k dks fo|ky; fgr esa mi;ksx dh ;kstuk dk ,l,elh@,lMh,elh esa vuqeksnu ys fy;k x;k gSaA</t>
  </si>
  <si>
    <t>3- jktLFkku Ldwy f'k{kk ifj"kn] t;iqj }kjk lEcU/k esa tkjh fn'kk&amp;funsZ'kksa ds vuq#i gh O;; fd;s x;s gSaA</t>
  </si>
  <si>
    <t>4- mijksDr fcy@okmplZ dh jkf'k ns; ,oa lgh gSa] buds Hkqxrku dh vfHk'ka"kk dh tkrh gSaA</t>
  </si>
  <si>
    <t>gLrk{kj laLFkk iz/kku</t>
  </si>
  <si>
    <t>eqfnzdk LVs'klZ] dokbZ</t>
  </si>
  <si>
    <t>Progress Report</t>
  </si>
  <si>
    <t>CykWd ls izkIr en jkf'k</t>
  </si>
  <si>
    <t>fo|ky;ksa dks tkjh en jkf'k</t>
  </si>
  <si>
    <t>[kpZ jkf'k</t>
  </si>
  <si>
    <t xml:space="preserve"> 'ks"k jkf'k</t>
  </si>
  <si>
    <t>TOTAL</t>
  </si>
  <si>
    <t>QeZ@O;fDr laLFkk dk uke ¼ftls Hkqxrku fd;k tk pqdk gS½</t>
  </si>
  <si>
    <t>Bill Number</t>
  </si>
  <si>
    <t>Bill Date</t>
  </si>
  <si>
    <t>BILL REGISTER</t>
  </si>
  <si>
    <t>SNA - BILL REGISTER</t>
  </si>
  <si>
    <t>MANU ZEROX &amp; STATIONERS, KAWAI</t>
  </si>
  <si>
    <t>112/25.12.2022</t>
  </si>
  <si>
    <t>113/25.12.2022</t>
  </si>
  <si>
    <t>;kstuk lapkyu iksVZy }kjk fd;s x;s Hkqxrku ds fcyksa dk bUnzkt ;gka djsaA</t>
  </si>
  <si>
    <t>SNA PORTAL - BUDGET CONTROL EXCEL SOFTWARE</t>
  </si>
  <si>
    <t xml:space="preserve">महत्वपूर्ण दिशा-निर्देश </t>
  </si>
  <si>
    <t xml:space="preserve">MASTER </t>
  </si>
  <si>
    <t xml:space="preserve">RECEIVED AMOUNT </t>
  </si>
  <si>
    <t>lhchbZvks dk;kZy; ls fofHHkUu enksa esa izkIr jkf'k;ka HkjsaA</t>
  </si>
  <si>
    <t>OREDER</t>
  </si>
  <si>
    <t>bl 'khV esa LFkkuh; dk;kZy;@fo|ky;@v/khuLFk fo|ky;ksa dk fooj.k vkSj en dk fooj.k HkjsaA</t>
  </si>
  <si>
    <t>DEMAND</t>
  </si>
  <si>
    <t>LFkkuh; dk;kZy;@fo|ky;@v/khuLFk fo|ky;ksa ls izkIr ekax dk bUnzkt djsaA</t>
  </si>
  <si>
    <t>PAY SANCTION</t>
  </si>
  <si>
    <r>
      <t xml:space="preserve">leLr LFkkuh; dk;kZy;@fo|ky;@v/khuLFk fo|ky;ksa dk jkf'k mi;ksx gsrq </t>
    </r>
    <r>
      <rPr>
        <b/>
        <sz val="13.5"/>
        <color theme="1"/>
        <rFont val="Calibri"/>
        <family val="2"/>
        <scheme val="minor"/>
      </rPr>
      <t>Auto Generate</t>
    </r>
    <r>
      <rPr>
        <sz val="13.5"/>
        <color theme="1"/>
        <rFont val="Kruti Dev 010"/>
      </rPr>
      <t xml:space="preserve"> vkns'k cusxkA</t>
    </r>
  </si>
  <si>
    <r>
      <rPr>
        <b/>
        <sz val="14"/>
        <color theme="1"/>
        <rFont val="Calibri"/>
        <family val="2"/>
        <scheme val="minor"/>
      </rPr>
      <t>Drop Down List</t>
    </r>
    <r>
      <rPr>
        <sz val="14"/>
        <color theme="1"/>
        <rFont val="Kruti Dev 010"/>
      </rPr>
      <t xml:space="preserve"> ls fo|ky; dk p;u djsa ftlls fo|ky; okj </t>
    </r>
    <r>
      <rPr>
        <b/>
        <sz val="14"/>
        <color theme="1"/>
        <rFont val="Calibri"/>
        <family val="2"/>
        <scheme val="minor"/>
      </rPr>
      <t>Pay Sanction</t>
    </r>
    <r>
      <rPr>
        <sz val="14"/>
        <color theme="1"/>
        <rFont val="Kruti Dev 010"/>
      </rPr>
      <t xml:space="preserve"> ds fy, dk;kZy; vkns'k </t>
    </r>
    <r>
      <rPr>
        <b/>
        <sz val="14"/>
        <color theme="1"/>
        <rFont val="Calibri"/>
        <family val="2"/>
        <scheme val="minor"/>
      </rPr>
      <t>Auto Generate</t>
    </r>
    <r>
      <rPr>
        <sz val="14"/>
        <color theme="1"/>
        <rFont val="Kruti Dev 010"/>
      </rPr>
      <t xml:space="preserve"> rS;kj gksxkA</t>
    </r>
  </si>
  <si>
    <t>EXPENDITURE</t>
  </si>
  <si>
    <t>SCHOOL WISE EXP.</t>
  </si>
  <si>
    <t xml:space="preserve">fo|ky; }kjk fn;s ekax i= ds vuqlkj fo|ky; okj Hkqxrku jkf'k HkjsA </t>
  </si>
  <si>
    <t>DEMAND FORMATE</t>
  </si>
  <si>
    <t>LFkkuh; dk;kZy;@fo|ky;@v/khuLFk fo|ky;ksa gsrq ekax i= dk izk#iA</t>
  </si>
  <si>
    <t>lapkyu ;kstuk iksVZy ij fo|ky;ksa ds fd;s x;s Hkqxrku fooj.k ds fcy u o vU; lwpuk ;gka HkjsaA</t>
  </si>
  <si>
    <t>REPORT</t>
  </si>
  <si>
    <r>
      <rPr>
        <b/>
        <sz val="14"/>
        <color theme="1"/>
        <rFont val="Kruti Decaliv 010"/>
      </rPr>
      <t xml:space="preserve"> </t>
    </r>
    <r>
      <rPr>
        <b/>
        <sz val="12"/>
        <color theme="1"/>
        <rFont val="Kruti Decaliv 010"/>
      </rPr>
      <t xml:space="preserve">Auto generate- </t>
    </r>
    <r>
      <rPr>
        <sz val="14"/>
        <color theme="1"/>
        <rFont val="Kruti Dev 010"/>
      </rPr>
      <t xml:space="preserve">MªkiMkmu ls fo|ky; dk p;u djsa] fo|ky; okj </t>
    </r>
    <r>
      <rPr>
        <b/>
        <sz val="14"/>
        <color theme="1"/>
        <rFont val="Calibri"/>
        <family val="2"/>
        <scheme val="minor"/>
      </rPr>
      <t xml:space="preserve">Expenditure Report </t>
    </r>
    <r>
      <rPr>
        <sz val="14"/>
        <color theme="1"/>
        <rFont val="Kruti Dev 010"/>
      </rPr>
      <t>tkjh gksxhA</t>
    </r>
  </si>
  <si>
    <r>
      <rPr>
        <b/>
        <sz val="14"/>
        <color theme="1"/>
        <rFont val="Calibri"/>
        <family val="2"/>
        <scheme val="minor"/>
      </rPr>
      <t>Auto generate-</t>
    </r>
    <r>
      <rPr>
        <sz val="14"/>
        <color theme="1"/>
        <rFont val="Kruti Dev 010"/>
      </rPr>
      <t xml:space="preserve"> lEiw.kZ dk;kZy; esa enokj izkIr jkf'k] fo|ky;ksa dks tkjh en] [kpZ enokj jkf'k ,oa 'ks"k jkf'k dk fooj.kA</t>
    </r>
  </si>
  <si>
    <t>uksV%&amp;</t>
  </si>
  <si>
    <r>
      <rPr>
        <b/>
        <sz val="16"/>
        <color theme="0"/>
        <rFont val="Calibri"/>
        <family val="2"/>
        <scheme val="minor"/>
      </rPr>
      <t>SOFTWARE</t>
    </r>
    <r>
      <rPr>
        <b/>
        <sz val="16"/>
        <color theme="0"/>
        <rFont val="Kruti Dev 010"/>
      </rPr>
      <t xml:space="preserve"> </t>
    </r>
    <r>
      <rPr>
        <b/>
        <sz val="18"/>
        <color theme="0"/>
        <rFont val="Kruti Dev 010"/>
      </rPr>
      <t>dks ykWd j[kk x;k gSa] ftl LFkku ij MkVk QhM fd;k tkuk gS og vuykWd j[kk x;k gSaA</t>
    </r>
  </si>
  <si>
    <t>2026-27</t>
  </si>
  <si>
    <r>
      <t>f'k{kk foHkkx jktLFkku esa izR;sd foRrh; o"kZ esa lexz f'k{kk ,oa vU; enksa dk Hkqxrku igyh ckj ;kstuk lapkyu iksVZy ls fd;k tk jgk gSa] bl gsrq f'k{kk foHkkx ds dk;kZy;ksa@fo|ky;ksa ds dk;ksZ dks vklku cukus fy,</t>
    </r>
    <r>
      <rPr>
        <b/>
        <sz val="14"/>
        <color theme="1"/>
        <rFont val="Calibri"/>
        <family val="2"/>
        <scheme val="minor"/>
      </rPr>
      <t xml:space="preserve">  SNA BUDGET CONTROL EXCEL SOFTWARE </t>
    </r>
    <r>
      <rPr>
        <b/>
        <sz val="14"/>
        <color theme="1"/>
        <rFont val="Kruti Dev 010"/>
      </rPr>
      <t>dk fuekZ.k fd;k x;k gSaA</t>
    </r>
    <r>
      <rPr>
        <b/>
        <sz val="14"/>
        <color theme="1"/>
        <rFont val="Calibri"/>
        <family val="2"/>
        <scheme val="minor"/>
      </rPr>
      <t xml:space="preserve">  SOFTWARE </t>
    </r>
    <r>
      <rPr>
        <b/>
        <sz val="14"/>
        <color theme="1"/>
        <rFont val="Kruti Dev 010"/>
      </rPr>
      <t xml:space="preserve">dks lko/kkuhiwoZd cuk;k x;k gSa] fQj Hkh fdlh izdkj =qfV gksus ij jkT; ljdkj }kjk tkjh fn'kk&amp;funsZ'k gh ekU; gksaxsA fdlh Hkh izdkj ds lq&gt;ko ds fy, </t>
    </r>
    <r>
      <rPr>
        <b/>
        <sz val="14"/>
        <color theme="1"/>
        <rFont val="Calibri"/>
        <family val="2"/>
        <scheme val="minor"/>
      </rPr>
      <t>RAJTEACHERS.CO</t>
    </r>
    <r>
      <rPr>
        <b/>
        <sz val="14"/>
        <color theme="1"/>
        <rFont val="Kruti Dev 010"/>
      </rPr>
      <t xml:space="preserve"> oSclkbV dh esy vkbZMh ij voxr djok ldrs gSaA</t>
    </r>
  </si>
</sst>
</file>

<file path=xl/styles.xml><?xml version="1.0" encoding="utf-8"?>
<styleSheet xmlns="http://schemas.openxmlformats.org/spreadsheetml/2006/main">
  <fonts count="5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name val="Calibri"/>
      <family val="2"/>
      <scheme val="minor"/>
    </font>
    <font>
      <sz val="16"/>
      <name val="Calibri"/>
      <family val="2"/>
      <scheme val="minor"/>
    </font>
    <font>
      <sz val="2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8"/>
      <name val="Calibri"/>
      <family val="2"/>
      <scheme val="minor"/>
    </font>
    <font>
      <sz val="14"/>
      <name val="Calibri"/>
      <family val="2"/>
      <scheme val="minor"/>
    </font>
    <font>
      <sz val="16"/>
      <name val="Kruti Dev 010"/>
    </font>
    <font>
      <sz val="20"/>
      <name val="Kruti Dev 010"/>
    </font>
    <font>
      <sz val="18"/>
      <name val="Kruti Dev 010"/>
    </font>
    <font>
      <b/>
      <sz val="20"/>
      <name val="Kruti Dev 010"/>
    </font>
    <font>
      <sz val="12"/>
      <color theme="1"/>
      <name val="Kruti Dev 010"/>
    </font>
    <font>
      <sz val="14"/>
      <color theme="1"/>
      <name val="Kruti Dev 010"/>
    </font>
    <font>
      <sz val="16"/>
      <color theme="1"/>
      <name val="Kruti Dev 010"/>
    </font>
    <font>
      <b/>
      <sz val="22"/>
      <color theme="0"/>
      <name val="Kruti Dev 010"/>
    </font>
    <font>
      <b/>
      <sz val="24"/>
      <name val="Kruti Dev 010"/>
    </font>
    <font>
      <b/>
      <sz val="16"/>
      <color theme="1"/>
      <name val="Kruti Dev 010"/>
    </font>
    <font>
      <sz val="14"/>
      <color theme="1"/>
      <name val="DevLys 010"/>
    </font>
    <font>
      <b/>
      <u val="double"/>
      <sz val="20"/>
      <color theme="1"/>
      <name val="DevLys 010"/>
    </font>
    <font>
      <b/>
      <sz val="22"/>
      <color theme="1"/>
      <name val="DevLys 010"/>
    </font>
    <font>
      <b/>
      <sz val="22"/>
      <color theme="1"/>
      <name val="Kruti Dev 010"/>
    </font>
    <font>
      <b/>
      <sz val="16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/>
      <name val="Cambria"/>
      <family val="1"/>
      <scheme val="major"/>
    </font>
    <font>
      <b/>
      <sz val="20"/>
      <color theme="1"/>
      <name val="Kruti Dev 010"/>
    </font>
    <font>
      <sz val="11"/>
      <color theme="1"/>
      <name val="Kruti Dev 010"/>
    </font>
    <font>
      <b/>
      <sz val="18"/>
      <color theme="1"/>
      <name val="Kruti Dev 010"/>
    </font>
    <font>
      <b/>
      <sz val="14"/>
      <color theme="1"/>
      <name val="Kruti Dev 010"/>
    </font>
    <font>
      <b/>
      <sz val="20"/>
      <color theme="1"/>
      <name val="Arial Black"/>
      <family val="2"/>
    </font>
    <font>
      <b/>
      <sz val="16"/>
      <color theme="1"/>
      <name val="Algerian"/>
      <family val="5"/>
    </font>
    <font>
      <sz val="13.5"/>
      <color theme="1"/>
      <name val="Kruti Dev 010"/>
    </font>
    <font>
      <b/>
      <sz val="13.5"/>
      <color theme="1"/>
      <name val="Calibri"/>
      <family val="2"/>
      <scheme val="minor"/>
    </font>
    <font>
      <b/>
      <sz val="14"/>
      <color theme="1"/>
      <name val="Kruti Decaliv 010"/>
    </font>
    <font>
      <b/>
      <sz val="12"/>
      <color theme="1"/>
      <name val="Kruti Decaliv 010"/>
    </font>
    <font>
      <b/>
      <sz val="16"/>
      <color theme="0"/>
      <name val="Kruti Dev 010"/>
    </font>
    <font>
      <b/>
      <sz val="18"/>
      <color theme="0"/>
      <name val="Kruti Dev 010"/>
    </font>
    <font>
      <b/>
      <sz val="20"/>
      <color theme="0"/>
      <name val="Kruti Dev 010"/>
    </font>
  </fonts>
  <fills count="11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26">
    <xf numFmtId="0" fontId="0" fillId="0" borderId="0" xfId="0"/>
    <xf numFmtId="0" fontId="3" fillId="0" borderId="0" xfId="0" applyFont="1"/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ill="1" applyBorder="1"/>
    <xf numFmtId="0" fontId="12" fillId="0" borderId="0" xfId="0" applyFont="1"/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0" fillId="7" borderId="0" xfId="0" applyFill="1"/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top" wrapText="1"/>
    </xf>
    <xf numFmtId="0" fontId="27" fillId="0" borderId="0" xfId="0" applyFont="1" applyProtection="1">
      <protection hidden="1"/>
    </xf>
    <xf numFmtId="0" fontId="30" fillId="6" borderId="7" xfId="0" applyFont="1" applyFill="1" applyBorder="1" applyAlignment="1">
      <alignment horizontal="left" vertical="center"/>
    </xf>
    <xf numFmtId="0" fontId="30" fillId="6" borderId="4" xfId="0" applyFont="1" applyFill="1" applyBorder="1" applyAlignment="1">
      <alignment horizontal="left" vertical="center"/>
    </xf>
    <xf numFmtId="0" fontId="30" fillId="6" borderId="1" xfId="0" applyFont="1" applyFill="1" applyBorder="1" applyAlignment="1">
      <alignment vertical="center"/>
    </xf>
    <xf numFmtId="0" fontId="26" fillId="0" borderId="1" xfId="0" applyFont="1" applyBorder="1" applyAlignment="1">
      <alignment horizontal="center" vertical="top" wrapText="1"/>
    </xf>
    <xf numFmtId="0" fontId="1" fillId="6" borderId="3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7" xfId="0" applyFont="1" applyBorder="1" applyAlignment="1">
      <alignment horizontal="center"/>
    </xf>
    <xf numFmtId="0" fontId="31" fillId="0" borderId="0" xfId="0" applyFont="1" applyAlignment="1">
      <alignment horizontal="right"/>
    </xf>
    <xf numFmtId="0" fontId="25" fillId="0" borderId="1" xfId="0" applyFont="1" applyBorder="1" applyAlignment="1">
      <alignment horizontal="center" vertical="top" wrapText="1"/>
    </xf>
    <xf numFmtId="0" fontId="2" fillId="0" borderId="1" xfId="0" applyFont="1" applyBorder="1" applyAlignment="1" applyProtection="1">
      <alignment horizontal="center" vertical="center"/>
      <protection hidden="1"/>
    </xf>
    <xf numFmtId="0" fontId="31" fillId="0" borderId="0" xfId="0" applyFont="1" applyAlignment="1">
      <alignment horizontal="center"/>
    </xf>
    <xf numFmtId="0" fontId="11" fillId="0" borderId="1" xfId="0" applyFont="1" applyBorder="1" applyAlignment="1" applyProtection="1">
      <alignment horizontal="center" vertical="center" wrapText="1"/>
      <protection hidden="1"/>
    </xf>
    <xf numFmtId="0" fontId="2" fillId="0" borderId="1" xfId="0" applyFont="1" applyBorder="1" applyAlignment="1" applyProtection="1">
      <alignment horizontal="center" vertical="top" wrapText="1"/>
      <protection hidden="1"/>
    </xf>
    <xf numFmtId="0" fontId="25" fillId="0" borderId="1" xfId="0" applyFont="1" applyBorder="1" applyAlignment="1" applyProtection="1">
      <alignment horizontal="center" vertical="top" wrapText="1"/>
      <protection hidden="1"/>
    </xf>
    <xf numFmtId="0" fontId="31" fillId="0" borderId="0" xfId="0" applyFont="1" applyAlignment="1">
      <alignment horizontal="left"/>
    </xf>
    <xf numFmtId="0" fontId="26" fillId="0" borderId="0" xfId="0" applyFont="1" applyAlignment="1">
      <alignment horizontal="left"/>
    </xf>
    <xf numFmtId="0" fontId="2" fillId="0" borderId="1" xfId="0" applyFont="1" applyBorder="1" applyAlignment="1" applyProtection="1">
      <alignment horizontal="center" vertical="center"/>
      <protection locked="0"/>
    </xf>
    <xf numFmtId="0" fontId="27" fillId="0" borderId="1" xfId="0" applyFont="1" applyBorder="1" applyAlignment="1" applyProtection="1">
      <alignment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0" fontId="0" fillId="0" borderId="10" xfId="0" applyBorder="1" applyAlignment="1" applyProtection="1">
      <alignment horizontal="left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0" fontId="0" fillId="0" borderId="2" xfId="0" applyBorder="1" applyAlignment="1" applyProtection="1">
      <alignment horizontal="left" vertical="center" wrapText="1"/>
      <protection locked="0"/>
    </xf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center" vertical="center" wrapText="1"/>
    </xf>
    <xf numFmtId="0" fontId="9" fillId="3" borderId="3" xfId="0" applyFont="1" applyFill="1" applyBorder="1" applyAlignment="1" applyProtection="1">
      <alignment vertical="center"/>
      <protection hidden="1"/>
    </xf>
    <xf numFmtId="0" fontId="9" fillId="3" borderId="4" xfId="0" applyFont="1" applyFill="1" applyBorder="1" applyAlignment="1" applyProtection="1">
      <alignment vertical="center"/>
      <protection hidden="1"/>
    </xf>
    <xf numFmtId="0" fontId="11" fillId="0" borderId="1" xfId="0" applyFont="1" applyBorder="1" applyAlignment="1" applyProtection="1">
      <alignment horizontal="center" vertical="top" wrapText="1"/>
      <protection hidden="1"/>
    </xf>
    <xf numFmtId="0" fontId="1" fillId="0" borderId="1" xfId="0" applyFont="1" applyBorder="1" applyAlignment="1" applyProtection="1">
      <alignment horizontal="center" vertical="top" wrapText="1"/>
      <protection hidden="1"/>
    </xf>
    <xf numFmtId="0" fontId="2" fillId="0" borderId="1" xfId="0" applyFont="1" applyBorder="1" applyAlignment="1" applyProtection="1">
      <alignment horizontal="left" vertical="center" wrapText="1"/>
      <protection hidden="1"/>
    </xf>
    <xf numFmtId="0" fontId="2" fillId="0" borderId="1" xfId="0" applyFont="1" applyBorder="1" applyAlignment="1" applyProtection="1">
      <alignment horizontal="center" vertical="center"/>
      <protection locked="0" hidden="1"/>
    </xf>
    <xf numFmtId="0" fontId="13" fillId="5" borderId="2" xfId="0" applyFont="1" applyFill="1" applyBorder="1" applyAlignment="1" applyProtection="1">
      <alignment vertical="center"/>
      <protection hidden="1"/>
    </xf>
    <xf numFmtId="0" fontId="13" fillId="5" borderId="4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 vertical="center"/>
      <protection hidden="1"/>
    </xf>
    <xf numFmtId="0" fontId="26" fillId="0" borderId="0" xfId="0" applyFont="1"/>
    <xf numFmtId="0" fontId="16" fillId="7" borderId="0" xfId="0" applyFont="1" applyFill="1" applyBorder="1" applyAlignment="1" applyProtection="1">
      <alignment horizontal="center" vertical="center"/>
      <protection hidden="1"/>
    </xf>
    <xf numFmtId="0" fontId="16" fillId="7" borderId="1" xfId="0" applyFont="1" applyFill="1" applyBorder="1" applyAlignment="1" applyProtection="1">
      <alignment horizontal="center" vertical="center"/>
      <protection hidden="1"/>
    </xf>
    <xf numFmtId="0" fontId="14" fillId="7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 applyProtection="1">
      <alignment horizontal="center" vertical="top" wrapText="1"/>
      <protection hidden="1"/>
    </xf>
    <xf numFmtId="0" fontId="18" fillId="0" borderId="1" xfId="0" applyFont="1" applyBorder="1" applyAlignment="1" applyProtection="1">
      <alignment horizontal="center" vertical="top" wrapText="1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left" vertical="center" wrapText="1"/>
      <protection hidden="1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26" fillId="0" borderId="1" xfId="0" applyFont="1" applyBorder="1" applyAlignment="1" applyProtection="1">
      <alignment horizontal="center" vertical="center" wrapText="1"/>
      <protection hidden="1"/>
    </xf>
    <xf numFmtId="0" fontId="26" fillId="0" borderId="1" xfId="0" applyFont="1" applyBorder="1" applyAlignment="1" applyProtection="1">
      <alignment horizontal="center" vertical="top" wrapText="1"/>
      <protection hidden="1"/>
    </xf>
    <xf numFmtId="0" fontId="2" fillId="0" borderId="1" xfId="0" applyFont="1" applyBorder="1" applyAlignment="1" applyProtection="1">
      <alignment horizontal="left" vertical="top" wrapText="1"/>
      <protection locked="0" hidden="1"/>
    </xf>
    <xf numFmtId="0" fontId="2" fillId="0" borderId="1" xfId="0" applyFont="1" applyBorder="1" applyAlignment="1" applyProtection="1">
      <alignment horizontal="center" vertical="top" wrapText="1"/>
      <protection locked="0" hidden="1"/>
    </xf>
    <xf numFmtId="0" fontId="2" fillId="0" borderId="1" xfId="0" applyFont="1" applyBorder="1" applyAlignment="1" applyProtection="1">
      <alignment horizontal="left" vertical="center" wrapText="1"/>
      <protection locked="0" hidden="1"/>
    </xf>
    <xf numFmtId="0" fontId="0" fillId="0" borderId="0" xfId="0" applyAlignment="1" applyProtection="1">
      <alignment horizontal="center" vertical="center"/>
      <protection locked="0" hidden="1"/>
    </xf>
    <xf numFmtId="0" fontId="0" fillId="0" borderId="0" xfId="0" applyProtection="1">
      <protection locked="0" hidden="1"/>
    </xf>
    <xf numFmtId="0" fontId="3" fillId="0" borderId="0" xfId="0" applyFont="1" applyProtection="1">
      <protection hidden="1"/>
    </xf>
    <xf numFmtId="0" fontId="26" fillId="0" borderId="0" xfId="0" applyFont="1" applyBorder="1" applyProtection="1">
      <protection hidden="1"/>
    </xf>
    <xf numFmtId="0" fontId="37" fillId="0" borderId="1" xfId="0" applyFont="1" applyBorder="1" applyAlignment="1" applyProtection="1">
      <alignment horizontal="center" vertical="top" wrapText="1"/>
      <protection hidden="1"/>
    </xf>
    <xf numFmtId="0" fontId="26" fillId="0" borderId="0" xfId="0" applyFont="1" applyProtection="1">
      <protection hidden="1"/>
    </xf>
    <xf numFmtId="0" fontId="20" fillId="7" borderId="1" xfId="0" applyFont="1" applyFill="1" applyBorder="1" applyAlignment="1" applyProtection="1">
      <alignment horizontal="center" vertical="center"/>
      <protection hidden="1"/>
    </xf>
    <xf numFmtId="0" fontId="26" fillId="0" borderId="0" xfId="0" applyFont="1" applyBorder="1" applyProtection="1">
      <protection locked="0" hidden="1"/>
    </xf>
    <xf numFmtId="0" fontId="0" fillId="0" borderId="1" xfId="0" applyBorder="1" applyAlignment="1" applyProtection="1">
      <alignment horizontal="center" vertical="center"/>
      <protection locked="0"/>
    </xf>
    <xf numFmtId="0" fontId="25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1" fontId="2" fillId="0" borderId="1" xfId="0" applyNumberFormat="1" applyFont="1" applyBorder="1" applyAlignment="1" applyProtection="1">
      <alignment horizontal="center" vertical="center" wrapText="1"/>
      <protection locked="0"/>
    </xf>
    <xf numFmtId="0" fontId="26" fillId="0" borderId="1" xfId="0" applyFont="1" applyBorder="1" applyProtection="1">
      <protection locked="0"/>
    </xf>
    <xf numFmtId="0" fontId="3" fillId="0" borderId="1" xfId="0" applyFont="1" applyBorder="1" applyProtection="1">
      <protection locked="0"/>
    </xf>
    <xf numFmtId="0" fontId="39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1" xfId="0" applyBorder="1" applyAlignment="1" applyProtection="1">
      <alignment wrapText="1"/>
      <protection locked="0"/>
    </xf>
    <xf numFmtId="0" fontId="39" fillId="0" borderId="1" xfId="0" applyFont="1" applyBorder="1" applyAlignment="1" applyProtection="1">
      <alignment horizontal="center" vertical="center" wrapText="1"/>
      <protection locked="0"/>
    </xf>
    <xf numFmtId="0" fontId="39" fillId="0" borderId="1" xfId="0" applyFont="1" applyBorder="1" applyAlignment="1">
      <alignment horizontal="center" vertical="center" wrapText="1"/>
    </xf>
    <xf numFmtId="0" fontId="25" fillId="7" borderId="9" xfId="0" applyFont="1" applyFill="1" applyBorder="1" applyAlignment="1" applyProtection="1">
      <alignment horizontal="center" vertical="center" wrapText="1"/>
      <protection locked="0"/>
    </xf>
    <xf numFmtId="0" fontId="37" fillId="7" borderId="9" xfId="0" applyFont="1" applyFill="1" applyBorder="1" applyAlignment="1" applyProtection="1">
      <alignment horizontal="center" vertical="center" wrapText="1"/>
      <protection locked="0"/>
    </xf>
    <xf numFmtId="0" fontId="2" fillId="7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left" wrapText="1"/>
      <protection hidden="1"/>
    </xf>
    <xf numFmtId="0" fontId="35" fillId="0" borderId="1" xfId="0" applyFont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0" xfId="0" applyAlignment="1" applyProtection="1">
      <alignment horizontal="left" vertical="top"/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center" vertical="center"/>
    </xf>
    <xf numFmtId="0" fontId="0" fillId="0" borderId="0" xfId="0" applyProtection="1"/>
    <xf numFmtId="0" fontId="7" fillId="10" borderId="4" xfId="0" applyFont="1" applyFill="1" applyBorder="1" applyAlignment="1" applyProtection="1">
      <alignment horizontal="center" vertical="center"/>
      <protection hidden="1"/>
    </xf>
    <xf numFmtId="0" fontId="26" fillId="0" borderId="2" xfId="0" applyFont="1" applyBorder="1" applyAlignment="1" applyProtection="1">
      <alignment horizontal="left" vertical="top" wrapText="1"/>
      <protection hidden="1"/>
    </xf>
    <xf numFmtId="0" fontId="44" fillId="0" borderId="2" xfId="0" applyFont="1" applyBorder="1" applyAlignment="1" applyProtection="1">
      <alignment horizontal="left" vertical="top" wrapText="1"/>
      <protection hidden="1"/>
    </xf>
    <xf numFmtId="0" fontId="50" fillId="2" borderId="4" xfId="0" applyFont="1" applyFill="1" applyBorder="1" applyAlignment="1" applyProtection="1">
      <alignment horizontal="center" vertical="center"/>
      <protection hidden="1"/>
    </xf>
    <xf numFmtId="0" fontId="48" fillId="2" borderId="2" xfId="0" applyFont="1" applyFill="1" applyBorder="1" applyAlignment="1" applyProtection="1">
      <alignment vertical="center" wrapText="1"/>
      <protection hidden="1"/>
    </xf>
    <xf numFmtId="1" fontId="2" fillId="0" borderId="1" xfId="0" applyNumberFormat="1" applyFont="1" applyBorder="1" applyAlignment="1" applyProtection="1">
      <alignment horizontal="center" vertical="top" wrapText="1"/>
      <protection locked="0" hidden="1"/>
    </xf>
    <xf numFmtId="1" fontId="2" fillId="0" borderId="1" xfId="0" applyNumberFormat="1" applyFont="1" applyBorder="1" applyAlignment="1" applyProtection="1">
      <alignment horizontal="left" vertical="top" wrapText="1"/>
      <protection locked="0" hidden="1"/>
    </xf>
    <xf numFmtId="1" fontId="0" fillId="0" borderId="0" xfId="0" applyNumberFormat="1" applyProtection="1">
      <protection locked="0" hidden="1"/>
    </xf>
    <xf numFmtId="1" fontId="11" fillId="0" borderId="1" xfId="0" applyNumberFormat="1" applyFont="1" applyBorder="1" applyAlignment="1" applyProtection="1">
      <alignment horizontal="center" vertical="center" wrapText="1"/>
      <protection hidden="1"/>
    </xf>
    <xf numFmtId="0" fontId="7" fillId="7" borderId="12" xfId="0" applyFont="1" applyFill="1" applyBorder="1" applyAlignment="1" applyProtection="1">
      <alignment horizontal="center" vertical="center"/>
      <protection hidden="1"/>
    </xf>
    <xf numFmtId="0" fontId="7" fillId="7" borderId="0" xfId="0" applyFont="1" applyFill="1" applyBorder="1" applyAlignment="1" applyProtection="1">
      <alignment horizontal="center" vertical="center"/>
      <protection hidden="1"/>
    </xf>
    <xf numFmtId="0" fontId="3" fillId="2" borderId="0" xfId="0" applyFont="1" applyFill="1" applyBorder="1" applyAlignment="1" applyProtection="1">
      <alignment horizontal="center"/>
      <protection hidden="1"/>
    </xf>
    <xf numFmtId="0" fontId="43" fillId="0" borderId="11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7" fillId="2" borderId="3" xfId="0" applyFont="1" applyFill="1" applyBorder="1" applyAlignment="1" applyProtection="1">
      <alignment horizontal="center" vertical="center"/>
      <protection hidden="1"/>
    </xf>
    <xf numFmtId="0" fontId="41" fillId="0" borderId="3" xfId="0" applyFont="1" applyBorder="1" applyAlignment="1" applyProtection="1">
      <alignment horizontal="left" vertical="top" wrapText="1"/>
      <protection hidden="1"/>
    </xf>
    <xf numFmtId="0" fontId="3" fillId="2" borderId="3" xfId="0" applyFont="1" applyFill="1" applyBorder="1" applyAlignment="1" applyProtection="1">
      <alignment horizontal="center"/>
      <protection hidden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top" wrapText="1"/>
    </xf>
    <xf numFmtId="0" fontId="0" fillId="2" borderId="0" xfId="0" applyFill="1" applyBorder="1" applyAlignment="1">
      <alignment horizontal="center"/>
    </xf>
    <xf numFmtId="0" fontId="7" fillId="4" borderId="11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2" fillId="0" borderId="10" xfId="0" applyFont="1" applyBorder="1" applyAlignment="1" applyProtection="1">
      <alignment horizontal="left" vertical="center" wrapText="1"/>
      <protection locked="0"/>
    </xf>
    <xf numFmtId="0" fontId="2" fillId="0" borderId="11" xfId="0" applyFont="1" applyBorder="1" applyProtection="1">
      <protection locked="0"/>
    </xf>
    <xf numFmtId="0" fontId="27" fillId="0" borderId="6" xfId="0" applyFont="1" applyBorder="1" applyAlignment="1" applyProtection="1">
      <alignment horizontal="center" vertical="center"/>
      <protection locked="0"/>
    </xf>
    <xf numFmtId="0" fontId="27" fillId="0" borderId="10" xfId="0" applyFont="1" applyBorder="1" applyAlignment="1" applyProtection="1">
      <alignment horizontal="center" vertical="center"/>
      <protection locked="0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/>
    </xf>
    <xf numFmtId="0" fontId="2" fillId="0" borderId="3" xfId="0" applyFont="1" applyBorder="1" applyAlignment="1" applyProtection="1">
      <alignment horizontal="left" vertical="center"/>
      <protection locked="0"/>
    </xf>
    <xf numFmtId="0" fontId="0" fillId="7" borderId="12" xfId="0" applyFill="1" applyBorder="1" applyAlignment="1" applyProtection="1">
      <alignment horizontal="center"/>
      <protection hidden="1"/>
    </xf>
    <xf numFmtId="0" fontId="28" fillId="4" borderId="2" xfId="0" applyFont="1" applyFill="1" applyBorder="1" applyAlignment="1" applyProtection="1">
      <alignment horizontal="center" vertical="center"/>
      <protection hidden="1"/>
    </xf>
    <xf numFmtId="0" fontId="28" fillId="4" borderId="3" xfId="0" applyFont="1" applyFill="1" applyBorder="1" applyAlignment="1" applyProtection="1">
      <alignment horizontal="center" vertical="center"/>
      <protection hidden="1"/>
    </xf>
    <xf numFmtId="0" fontId="28" fillId="4" borderId="4" xfId="0" applyFont="1" applyFill="1" applyBorder="1" applyAlignment="1" applyProtection="1">
      <alignment horizontal="center" vertical="center"/>
      <protection hidden="1"/>
    </xf>
    <xf numFmtId="0" fontId="8" fillId="5" borderId="2" xfId="0" applyFont="1" applyFill="1" applyBorder="1" applyAlignment="1" applyProtection="1">
      <alignment horizontal="center" vertical="center"/>
      <protection hidden="1"/>
    </xf>
    <xf numFmtId="0" fontId="8" fillId="5" borderId="4" xfId="0" applyFont="1" applyFill="1" applyBorder="1" applyAlignment="1" applyProtection="1">
      <alignment horizontal="center" vertical="center"/>
      <protection hidden="1"/>
    </xf>
    <xf numFmtId="0" fontId="6" fillId="4" borderId="2" xfId="0" applyFont="1" applyFill="1" applyBorder="1" applyAlignment="1" applyProtection="1">
      <alignment horizontal="center" vertical="center"/>
      <protection hidden="1"/>
    </xf>
    <xf numFmtId="0" fontId="6" fillId="4" borderId="4" xfId="0" applyFont="1" applyFill="1" applyBorder="1" applyAlignment="1" applyProtection="1">
      <alignment horizontal="center" vertical="center"/>
      <protection hidden="1"/>
    </xf>
    <xf numFmtId="0" fontId="13" fillId="3" borderId="1" xfId="0" applyFont="1" applyFill="1" applyBorder="1" applyAlignment="1" applyProtection="1">
      <alignment horizontal="center" vertical="center"/>
      <protection hidden="1"/>
    </xf>
    <xf numFmtId="0" fontId="5" fillId="3" borderId="2" xfId="0" applyFont="1" applyFill="1" applyBorder="1" applyAlignment="1" applyProtection="1">
      <alignment horizontal="center" vertical="center"/>
      <protection hidden="1"/>
    </xf>
    <xf numFmtId="0" fontId="5" fillId="3" borderId="3" xfId="0" applyFont="1" applyFill="1" applyBorder="1" applyAlignment="1" applyProtection="1">
      <alignment horizontal="center" vertical="center"/>
      <protection hidden="1"/>
    </xf>
    <xf numFmtId="0" fontId="9" fillId="3" borderId="3" xfId="0" applyFont="1" applyFill="1" applyBorder="1" applyAlignment="1" applyProtection="1">
      <alignment horizontal="left" vertical="center"/>
      <protection hidden="1"/>
    </xf>
    <xf numFmtId="0" fontId="0" fillId="0" borderId="1" xfId="0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15" fillId="7" borderId="1" xfId="0" applyFont="1" applyFill="1" applyBorder="1" applyAlignment="1" applyProtection="1">
      <alignment horizontal="center" vertical="center"/>
      <protection hidden="1"/>
    </xf>
    <xf numFmtId="0" fontId="29" fillId="7" borderId="9" xfId="0" applyFont="1" applyFill="1" applyBorder="1" applyAlignment="1" applyProtection="1">
      <alignment horizontal="center" vertical="center"/>
      <protection hidden="1"/>
    </xf>
    <xf numFmtId="0" fontId="29" fillId="7" borderId="1" xfId="0" applyFont="1" applyFill="1" applyBorder="1" applyAlignment="1" applyProtection="1">
      <alignment horizontal="center" vertical="center"/>
      <protection hidden="1"/>
    </xf>
    <xf numFmtId="0" fontId="22" fillId="7" borderId="0" xfId="0" applyFont="1" applyFill="1" applyBorder="1" applyAlignment="1" applyProtection="1">
      <alignment horizontal="center" vertical="center"/>
      <protection hidden="1"/>
    </xf>
    <xf numFmtId="0" fontId="19" fillId="7" borderId="0" xfId="0" applyFont="1" applyFill="1" applyBorder="1" applyAlignment="1" applyProtection="1">
      <alignment horizontal="center" vertical="center"/>
      <protection locked="0" hidden="1"/>
    </xf>
    <xf numFmtId="0" fontId="17" fillId="7" borderId="2" xfId="0" applyFont="1" applyFill="1" applyBorder="1" applyAlignment="1" applyProtection="1">
      <alignment horizontal="center" vertical="center"/>
      <protection hidden="1"/>
    </xf>
    <xf numFmtId="0" fontId="17" fillId="7" borderId="4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14" fillId="7" borderId="1" xfId="0" applyFont="1" applyFill="1" applyBorder="1" applyAlignment="1" applyProtection="1">
      <alignment horizontal="center" vertical="center"/>
      <protection hidden="1"/>
    </xf>
    <xf numFmtId="0" fontId="24" fillId="7" borderId="1" xfId="0" applyFont="1" applyFill="1" applyBorder="1" applyAlignment="1" applyProtection="1">
      <alignment horizontal="center" vertical="center"/>
      <protection hidden="1"/>
    </xf>
    <xf numFmtId="0" fontId="23" fillId="7" borderId="0" xfId="0" applyFont="1" applyFill="1" applyBorder="1" applyAlignment="1" applyProtection="1">
      <alignment horizontal="left" vertical="center"/>
      <protection locked="0" hidden="1"/>
    </xf>
    <xf numFmtId="0" fontId="23" fillId="7" borderId="0" xfId="0" applyFont="1" applyFill="1" applyBorder="1" applyAlignment="1" applyProtection="1">
      <alignment horizontal="left" vertical="center"/>
      <protection hidden="1"/>
    </xf>
    <xf numFmtId="0" fontId="23" fillId="7" borderId="1" xfId="0" applyFont="1" applyFill="1" applyBorder="1" applyAlignment="1" applyProtection="1">
      <alignment horizontal="left" vertical="top" wrapText="1"/>
      <protection hidden="1"/>
    </xf>
    <xf numFmtId="0" fontId="23" fillId="7" borderId="0" xfId="0" applyFont="1" applyFill="1" applyBorder="1" applyAlignment="1" applyProtection="1">
      <alignment horizontal="center" vertical="center"/>
      <protection locked="0" hidden="1"/>
    </xf>
    <xf numFmtId="0" fontId="21" fillId="7" borderId="0" xfId="0" applyFont="1" applyFill="1" applyBorder="1" applyAlignment="1" applyProtection="1">
      <alignment horizontal="center" vertical="center"/>
      <protection hidden="1"/>
    </xf>
    <xf numFmtId="0" fontId="15" fillId="7" borderId="0" xfId="0" applyFont="1" applyFill="1" applyBorder="1" applyAlignment="1" applyProtection="1">
      <alignment horizontal="center" vertical="center"/>
      <protection locked="0" hidden="1"/>
    </xf>
    <xf numFmtId="0" fontId="27" fillId="0" borderId="0" xfId="0" applyFont="1" applyAlignment="1" applyProtection="1">
      <alignment horizontal="left"/>
      <protection hidden="1"/>
    </xf>
    <xf numFmtId="0" fontId="27" fillId="0" borderId="0" xfId="0" applyFont="1" applyAlignment="1" applyProtection="1">
      <alignment horizontal="center"/>
      <protection hidden="1"/>
    </xf>
    <xf numFmtId="0" fontId="34" fillId="0" borderId="2" xfId="0" applyFont="1" applyBorder="1" applyAlignment="1" applyProtection="1">
      <alignment horizontal="center"/>
      <protection hidden="1"/>
    </xf>
    <xf numFmtId="0" fontId="34" fillId="0" borderId="3" xfId="0" applyFont="1" applyBorder="1" applyAlignment="1" applyProtection="1">
      <alignment horizontal="center"/>
      <protection hidden="1"/>
    </xf>
    <xf numFmtId="0" fontId="3" fillId="0" borderId="2" xfId="0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28" fillId="2" borderId="2" xfId="0" applyFont="1" applyFill="1" applyBorder="1" applyAlignment="1" applyProtection="1">
      <alignment horizontal="center" vertical="center"/>
      <protection hidden="1"/>
    </xf>
    <xf numFmtId="0" fontId="28" fillId="2" borderId="3" xfId="0" applyFont="1" applyFill="1" applyBorder="1" applyAlignment="1" applyProtection="1">
      <alignment horizontal="center" vertical="center"/>
      <protection hidden="1"/>
    </xf>
    <xf numFmtId="0" fontId="26" fillId="0" borderId="0" xfId="0" applyFont="1" applyAlignment="1">
      <alignment horizontal="center"/>
    </xf>
    <xf numFmtId="0" fontId="0" fillId="9" borderId="0" xfId="0" applyFill="1" applyAlignment="1">
      <alignment horizontal="center"/>
    </xf>
    <xf numFmtId="0" fontId="31" fillId="0" borderId="0" xfId="0" applyFont="1" applyAlignment="1">
      <alignment horizontal="left" wrapText="1"/>
    </xf>
    <xf numFmtId="0" fontId="0" fillId="0" borderId="0" xfId="0" applyAlignment="1">
      <alignment horizontal="center"/>
    </xf>
    <xf numFmtId="0" fontId="33" fillId="0" borderId="0" xfId="0" applyFont="1" applyAlignment="1" applyProtection="1">
      <alignment horizontal="center"/>
      <protection hidden="1"/>
    </xf>
    <xf numFmtId="0" fontId="32" fillId="0" borderId="0" xfId="0" applyFont="1" applyAlignment="1">
      <alignment horizontal="center"/>
    </xf>
    <xf numFmtId="0" fontId="31" fillId="0" borderId="0" xfId="0" applyFont="1" applyAlignment="1">
      <alignment horizontal="center" vertical="top"/>
    </xf>
    <xf numFmtId="0" fontId="31" fillId="0" borderId="0" xfId="0" applyFont="1" applyAlignment="1">
      <alignment horizontal="left"/>
    </xf>
    <xf numFmtId="0" fontId="8" fillId="8" borderId="0" xfId="0" applyFont="1" applyFill="1" applyAlignment="1" applyProtection="1">
      <alignment horizontal="left" wrapText="1"/>
      <protection locked="0"/>
    </xf>
    <xf numFmtId="0" fontId="6" fillId="2" borderId="1" xfId="0" applyFont="1" applyFill="1" applyBorder="1" applyAlignment="1" applyProtection="1">
      <alignment horizontal="center" vertical="center"/>
      <protection hidden="1"/>
    </xf>
    <xf numFmtId="0" fontId="5" fillId="2" borderId="2" xfId="0" applyFont="1" applyFill="1" applyBorder="1" applyAlignment="1" applyProtection="1">
      <alignment horizontal="center" vertical="center"/>
      <protection hidden="1"/>
    </xf>
    <xf numFmtId="0" fontId="5" fillId="2" borderId="3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35" fillId="0" borderId="5" xfId="0" applyFont="1" applyBorder="1" applyAlignment="1" applyProtection="1">
      <alignment horizontal="center" vertical="center" wrapText="1"/>
      <protection hidden="1"/>
    </xf>
    <xf numFmtId="0" fontId="35" fillId="0" borderId="8" xfId="0" applyFont="1" applyBorder="1" applyAlignment="1" applyProtection="1">
      <alignment horizontal="center" vertical="center" wrapText="1"/>
      <protection hidden="1"/>
    </xf>
    <xf numFmtId="0" fontId="35" fillId="0" borderId="10" xfId="0" applyFont="1" applyBorder="1" applyAlignment="1" applyProtection="1">
      <alignment horizontal="center" vertical="center" wrapText="1"/>
      <protection hidden="1"/>
    </xf>
    <xf numFmtId="0" fontId="35" fillId="0" borderId="7" xfId="0" applyFont="1" applyBorder="1" applyAlignment="1" applyProtection="1">
      <alignment horizontal="center" vertical="center" wrapText="1"/>
      <protection hidden="1"/>
    </xf>
    <xf numFmtId="0" fontId="18" fillId="0" borderId="2" xfId="0" applyFont="1" applyBorder="1" applyAlignment="1" applyProtection="1">
      <alignment horizontal="center" vertical="center" wrapText="1"/>
      <protection hidden="1"/>
    </xf>
    <xf numFmtId="0" fontId="18" fillId="0" borderId="4" xfId="0" applyFont="1" applyBorder="1" applyAlignment="1" applyProtection="1">
      <alignment horizontal="center" vertical="center" wrapText="1"/>
      <protection hidden="1"/>
    </xf>
    <xf numFmtId="0" fontId="18" fillId="0" borderId="2" xfId="0" applyFont="1" applyBorder="1" applyAlignment="1" applyProtection="1">
      <alignment horizontal="center" vertical="center"/>
      <protection hidden="1"/>
    </xf>
    <xf numFmtId="0" fontId="18" fillId="0" borderId="4" xfId="0" applyFont="1" applyBorder="1" applyAlignment="1" applyProtection="1">
      <alignment horizontal="center" vertical="center"/>
      <protection hidden="1"/>
    </xf>
    <xf numFmtId="0" fontId="28" fillId="2" borderId="4" xfId="0" applyFont="1" applyFill="1" applyBorder="1" applyAlignment="1" applyProtection="1">
      <alignment horizontal="center" vertical="center"/>
      <protection hidden="1"/>
    </xf>
    <xf numFmtId="0" fontId="6" fillId="2" borderId="2" xfId="0" applyFont="1" applyFill="1" applyBorder="1" applyAlignment="1" applyProtection="1">
      <alignment horizontal="center" vertic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14" fillId="6" borderId="2" xfId="0" applyFont="1" applyFill="1" applyBorder="1" applyAlignment="1" applyProtection="1">
      <alignment horizontal="center" vertical="center"/>
      <protection locked="0" hidden="1"/>
    </xf>
    <xf numFmtId="0" fontId="14" fillId="6" borderId="3" xfId="0" applyFont="1" applyFill="1" applyBorder="1" applyAlignment="1" applyProtection="1">
      <alignment horizontal="center" vertical="center"/>
      <protection locked="0" hidden="1"/>
    </xf>
    <xf numFmtId="0" fontId="14" fillId="6" borderId="4" xfId="0" applyFont="1" applyFill="1" applyBorder="1" applyAlignment="1" applyProtection="1">
      <alignment horizontal="center" vertical="center"/>
      <protection locked="0" hidden="1"/>
    </xf>
    <xf numFmtId="0" fontId="36" fillId="8" borderId="2" xfId="0" applyFont="1" applyFill="1" applyBorder="1" applyAlignment="1" applyProtection="1">
      <alignment horizontal="left" vertical="center"/>
      <protection hidden="1"/>
    </xf>
    <xf numFmtId="0" fontId="36" fillId="8" borderId="3" xfId="0" applyFont="1" applyFill="1" applyBorder="1" applyAlignment="1" applyProtection="1">
      <alignment horizontal="left" vertical="center"/>
      <protection hidden="1"/>
    </xf>
    <xf numFmtId="0" fontId="36" fillId="8" borderId="4" xfId="0" applyFont="1" applyFill="1" applyBorder="1" applyAlignment="1" applyProtection="1">
      <alignment horizontal="left" vertical="center"/>
      <protection hidden="1"/>
    </xf>
    <xf numFmtId="0" fontId="8" fillId="5" borderId="2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/>
    </xf>
    <xf numFmtId="0" fontId="26" fillId="0" borderId="0" xfId="0" applyFont="1" applyAlignment="1">
      <alignment horizontal="left"/>
    </xf>
    <xf numFmtId="0" fontId="38" fillId="0" borderId="0" xfId="0" applyFont="1" applyBorder="1" applyAlignment="1" applyProtection="1">
      <alignment horizontal="center" vertical="center"/>
      <protection locked="0" hidden="1"/>
    </xf>
    <xf numFmtId="0" fontId="26" fillId="0" borderId="0" xfId="0" applyFont="1" applyBorder="1" applyAlignment="1" applyProtection="1">
      <alignment horizontal="left" vertical="top" wrapText="1"/>
      <protection hidden="1"/>
    </xf>
    <xf numFmtId="0" fontId="34" fillId="0" borderId="2" xfId="0" applyFont="1" applyBorder="1" applyAlignment="1" applyProtection="1">
      <alignment horizontal="center" vertical="center"/>
      <protection hidden="1"/>
    </xf>
    <xf numFmtId="0" fontId="34" fillId="0" borderId="3" xfId="0" applyFont="1" applyBorder="1" applyAlignment="1" applyProtection="1">
      <alignment horizontal="center" vertical="center"/>
      <protection hidden="1"/>
    </xf>
    <xf numFmtId="0" fontId="34" fillId="0" borderId="4" xfId="0" applyFont="1" applyBorder="1" applyAlignment="1" applyProtection="1">
      <alignment horizontal="center" vertical="center"/>
      <protection hidden="1"/>
    </xf>
    <xf numFmtId="0" fontId="42" fillId="0" borderId="2" xfId="0" applyFont="1" applyBorder="1" applyAlignment="1">
      <alignment horizontal="center" vertical="center"/>
    </xf>
    <xf numFmtId="0" fontId="42" fillId="0" borderId="3" xfId="0" applyFont="1" applyBorder="1" applyAlignment="1">
      <alignment horizontal="center" vertical="center"/>
    </xf>
    <xf numFmtId="0" fontId="42" fillId="0" borderId="4" xfId="0" applyFont="1" applyBorder="1" applyAlignment="1">
      <alignment horizontal="center" vertical="center"/>
    </xf>
    <xf numFmtId="0" fontId="38" fillId="0" borderId="2" xfId="0" applyFont="1" applyBorder="1" applyAlignment="1">
      <alignment horizontal="center" vertical="center"/>
    </xf>
    <xf numFmtId="0" fontId="38" fillId="0" borderId="3" xfId="0" applyFont="1" applyBorder="1" applyAlignment="1">
      <alignment horizontal="center" vertical="center"/>
    </xf>
    <xf numFmtId="0" fontId="38" fillId="0" borderId="4" xfId="0" applyFont="1" applyBorder="1" applyAlignment="1">
      <alignment horizontal="center" vertical="center"/>
    </xf>
    <xf numFmtId="0" fontId="41" fillId="0" borderId="0" xfId="0" applyFont="1" applyAlignment="1" applyProtection="1">
      <alignment horizontal="center"/>
      <protection hidden="1"/>
    </xf>
    <xf numFmtId="0" fontId="40" fillId="0" borderId="2" xfId="0" applyFont="1" applyBorder="1" applyAlignment="1" applyProtection="1">
      <alignment horizontal="center" vertical="center"/>
      <protection hidden="1"/>
    </xf>
    <xf numFmtId="0" fontId="40" fillId="0" borderId="3" xfId="0" applyFont="1" applyBorder="1" applyAlignment="1" applyProtection="1">
      <alignment horizontal="center" vertical="center"/>
      <protection hidden="1"/>
    </xf>
    <xf numFmtId="0" fontId="40" fillId="0" borderId="4" xfId="0" applyFont="1" applyBorder="1" applyAlignment="1" applyProtection="1">
      <alignment horizontal="center" vertical="center"/>
      <protection hidden="1"/>
    </xf>
    <xf numFmtId="0" fontId="9" fillId="2" borderId="5" xfId="0" applyFont="1" applyFill="1" applyBorder="1" applyAlignment="1" applyProtection="1">
      <alignment horizontal="center" vertical="center"/>
      <protection hidden="1"/>
    </xf>
    <xf numFmtId="0" fontId="9" fillId="2" borderId="12" xfId="0" applyFont="1" applyFill="1" applyBorder="1" applyAlignment="1" applyProtection="1">
      <alignment horizontal="center" vertical="center"/>
      <protection hidden="1"/>
    </xf>
    <xf numFmtId="0" fontId="9" fillId="2" borderId="8" xfId="0" applyFont="1" applyFill="1" applyBorder="1" applyAlignment="1" applyProtection="1">
      <alignment horizontal="center" vertical="center"/>
      <protection hidden="1"/>
    </xf>
    <xf numFmtId="0" fontId="35" fillId="0" borderId="2" xfId="0" applyFont="1" applyBorder="1" applyAlignment="1" applyProtection="1">
      <alignment horizontal="center" vertical="center"/>
      <protection hidden="1"/>
    </xf>
    <xf numFmtId="0" fontId="35" fillId="0" borderId="4" xfId="0" applyFont="1" applyBorder="1" applyAlignment="1" applyProtection="1">
      <alignment horizontal="center" vertical="center"/>
      <protection hidden="1"/>
    </xf>
    <xf numFmtId="14" fontId="19" fillId="7" borderId="0" xfId="0" applyNumberFormat="1" applyFont="1" applyFill="1" applyBorder="1" applyAlignment="1" applyProtection="1">
      <alignment horizontal="center" vertical="center"/>
      <protection locked="0" hidden="1"/>
    </xf>
  </cellXfs>
  <cellStyles count="1">
    <cellStyle name="Normal" xfId="0" builtinId="0"/>
  </cellStyles>
  <dxfs count="22">
    <dxf>
      <font>
        <color auto="1"/>
      </font>
    </dxf>
    <dxf>
      <font>
        <color auto="1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Expenditure!A1"/><Relationship Id="rId3" Type="http://schemas.openxmlformats.org/officeDocument/2006/relationships/hyperlink" Target="#'RECEIVED AMOUNT '!A1"/><Relationship Id="rId7" Type="http://schemas.openxmlformats.org/officeDocument/2006/relationships/hyperlink" Target="#'Exp-School Wise'!A1"/><Relationship Id="rId2" Type="http://schemas.openxmlformats.org/officeDocument/2006/relationships/hyperlink" Target="#MASTER!A1"/><Relationship Id="rId1" Type="http://schemas.openxmlformats.org/officeDocument/2006/relationships/image" Target="../media/image1.png"/><Relationship Id="rId6" Type="http://schemas.openxmlformats.org/officeDocument/2006/relationships/hyperlink" Target="#'Demand Format'!A1"/><Relationship Id="rId11" Type="http://schemas.openxmlformats.org/officeDocument/2006/relationships/hyperlink" Target="#'Pay Sanction'!A1"/><Relationship Id="rId5" Type="http://schemas.openxmlformats.org/officeDocument/2006/relationships/hyperlink" Target="#Demand!A1"/><Relationship Id="rId10" Type="http://schemas.openxmlformats.org/officeDocument/2006/relationships/hyperlink" Target="#Report!A1"/><Relationship Id="rId4" Type="http://schemas.openxmlformats.org/officeDocument/2006/relationships/hyperlink" Target="#Order!A1"/><Relationship Id="rId9" Type="http://schemas.openxmlformats.org/officeDocument/2006/relationships/hyperlink" Target="#'Bill Register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9524</xdr:colOff>
      <xdr:row>1</xdr:row>
      <xdr:rowOff>0</xdr:rowOff>
    </xdr:from>
    <xdr:to>
      <xdr:col>2</xdr:col>
      <xdr:colOff>6515100</xdr:colOff>
      <xdr:row>2</xdr:row>
      <xdr:rowOff>1609725</xdr:rowOff>
    </xdr:to>
    <xdr:sp macro="" textlink="">
      <xdr:nvSpPr>
        <xdr:cNvPr id="3" name="Rectangle 2"/>
        <xdr:cNvSpPr/>
      </xdr:nvSpPr>
      <xdr:spPr>
        <a:xfrm>
          <a:off x="247649" y="619125"/>
          <a:ext cx="8334376" cy="2066925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 editAs="oneCell">
    <xdr:from>
      <xdr:col>1</xdr:col>
      <xdr:colOff>66675</xdr:colOff>
      <xdr:row>1</xdr:row>
      <xdr:rowOff>28575</xdr:rowOff>
    </xdr:from>
    <xdr:to>
      <xdr:col>1</xdr:col>
      <xdr:colOff>1657350</xdr:colOff>
      <xdr:row>2</xdr:row>
      <xdr:rowOff>1540415</xdr:rowOff>
    </xdr:to>
    <xdr:pic>
      <xdr:nvPicPr>
        <xdr:cNvPr id="4" name="Picture 3" descr="20191011_165328-removebg-preview-removebg-preview (3)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" y="266700"/>
          <a:ext cx="1590675" cy="1969040"/>
        </a:xfrm>
        <a:prstGeom prst="rect">
          <a:avLst/>
        </a:prstGeom>
      </xdr:spPr>
    </xdr:pic>
    <xdr:clientData/>
  </xdr:twoCellAnchor>
  <xdr:oneCellAnchor>
    <xdr:from>
      <xdr:col>2</xdr:col>
      <xdr:colOff>188722</xdr:colOff>
      <xdr:row>1</xdr:row>
      <xdr:rowOff>0</xdr:rowOff>
    </xdr:from>
    <xdr:ext cx="5983478" cy="1876924"/>
    <xdr:sp macro="" textlink="">
      <xdr:nvSpPr>
        <xdr:cNvPr id="5" name="Rectangle 4"/>
        <xdr:cNvSpPr/>
      </xdr:nvSpPr>
      <xdr:spPr>
        <a:xfrm>
          <a:off x="2255647" y="619125"/>
          <a:ext cx="5983478" cy="1876924"/>
        </a:xfrm>
        <a:prstGeom prst="rect">
          <a:avLst/>
        </a:prstGeom>
        <a:noFill/>
      </xdr:spPr>
      <xdr:txBody>
        <a:bodyPr wrap="square" lIns="91440" tIns="45720" rIns="91440" bIns="45720" anchor="ctr">
          <a:spAutoFit/>
        </a:bodyPr>
        <a:lstStyle/>
        <a:p>
          <a:pPr algn="ctr"/>
          <a:r>
            <a:rPr lang="en-US" sz="54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RAJTEACHERS.NET</a:t>
          </a:r>
        </a:p>
        <a:p>
          <a:pPr algn="ctr"/>
          <a:r>
            <a:rPr lang="en-US" sz="20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PARMANAND MEGHWAL</a:t>
          </a:r>
        </a:p>
        <a:p>
          <a:pPr algn="ctr"/>
          <a:r>
            <a:rPr lang="en-US" sz="20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HEADMASTER </a:t>
          </a:r>
        </a:p>
        <a:p>
          <a:pPr algn="ctr"/>
          <a:r>
            <a:rPr lang="en-US" sz="20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GOVT. UPS SCHOOL, KANWARPURA  ATRU, BARAN</a:t>
          </a:r>
        </a:p>
      </xdr:txBody>
    </xdr:sp>
    <xdr:clientData/>
  </xdr:oneCellAnchor>
  <xdr:oneCellAnchor>
    <xdr:from>
      <xdr:col>0</xdr:col>
      <xdr:colOff>64897</xdr:colOff>
      <xdr:row>0</xdr:row>
      <xdr:rowOff>0</xdr:rowOff>
    </xdr:from>
    <xdr:ext cx="8136128" cy="593304"/>
    <xdr:sp macro="" textlink="">
      <xdr:nvSpPr>
        <xdr:cNvPr id="7" name="Rectangle 6"/>
        <xdr:cNvSpPr/>
      </xdr:nvSpPr>
      <xdr:spPr>
        <a:xfrm>
          <a:off x="64897" y="0"/>
          <a:ext cx="8136128" cy="593304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32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SNA BUDGET CONTROL EXCEL SOFTWARE</a:t>
          </a:r>
        </a:p>
      </xdr:txBody>
    </xdr:sp>
    <xdr:clientData/>
  </xdr:oneCellAnchor>
  <xdr:oneCellAnchor>
    <xdr:from>
      <xdr:col>1</xdr:col>
      <xdr:colOff>20573</xdr:colOff>
      <xdr:row>4</xdr:row>
      <xdr:rowOff>1210214</xdr:rowOff>
    </xdr:from>
    <xdr:ext cx="7742301" cy="655885"/>
    <xdr:sp macro="" textlink="">
      <xdr:nvSpPr>
        <xdr:cNvPr id="8" name="Rectangle 7"/>
        <xdr:cNvSpPr/>
      </xdr:nvSpPr>
      <xdr:spPr>
        <a:xfrm>
          <a:off x="258698" y="4315364"/>
          <a:ext cx="7742301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SNA BUDGET CONTROL</a:t>
          </a:r>
        </a:p>
      </xdr:txBody>
    </xdr:sp>
    <xdr:clientData/>
  </xdr:oneCellAnchor>
  <xdr:twoCellAnchor>
    <xdr:from>
      <xdr:col>1</xdr:col>
      <xdr:colOff>85726</xdr:colOff>
      <xdr:row>17</xdr:row>
      <xdr:rowOff>85725</xdr:rowOff>
    </xdr:from>
    <xdr:to>
      <xdr:col>1</xdr:col>
      <xdr:colOff>1428750</xdr:colOff>
      <xdr:row>19</xdr:row>
      <xdr:rowOff>66675</xdr:rowOff>
    </xdr:to>
    <xdr:sp macro="" textlink="">
      <xdr:nvSpPr>
        <xdr:cNvPr id="12" name="Bevel 11">
          <a:hlinkClick xmlns:r="http://schemas.openxmlformats.org/officeDocument/2006/relationships" r:id="rId2"/>
        </xdr:cNvPr>
        <xdr:cNvSpPr/>
      </xdr:nvSpPr>
      <xdr:spPr>
        <a:xfrm>
          <a:off x="323851" y="8534400"/>
          <a:ext cx="1343024" cy="457200"/>
        </a:xfrm>
        <a:prstGeom prst="bevel">
          <a:avLst/>
        </a:prstGeom>
        <a:solidFill>
          <a:srgbClr val="C00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0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MASTER </a:t>
          </a:r>
          <a:endParaRPr lang="en-US" sz="105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1</xdr:col>
      <xdr:colOff>1524000</xdr:colOff>
      <xdr:row>17</xdr:row>
      <xdr:rowOff>76201</xdr:rowOff>
    </xdr:from>
    <xdr:to>
      <xdr:col>2</xdr:col>
      <xdr:colOff>2143125</xdr:colOff>
      <xdr:row>19</xdr:row>
      <xdr:rowOff>57150</xdr:rowOff>
    </xdr:to>
    <xdr:sp macro="" textlink="">
      <xdr:nvSpPr>
        <xdr:cNvPr id="13" name="Bevel 12">
          <a:hlinkClick xmlns:r="http://schemas.openxmlformats.org/officeDocument/2006/relationships" r:id="rId3"/>
        </xdr:cNvPr>
        <xdr:cNvSpPr/>
      </xdr:nvSpPr>
      <xdr:spPr>
        <a:xfrm>
          <a:off x="1762125" y="8524876"/>
          <a:ext cx="2447925" cy="457199"/>
        </a:xfrm>
        <a:prstGeom prst="bevel">
          <a:avLst/>
        </a:prstGeom>
        <a:solidFill>
          <a:srgbClr val="00B05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0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RECEIVED</a:t>
          </a:r>
          <a:r>
            <a:rPr lang="en-US" sz="2000" b="0" cap="none" spc="0" baseline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 AMOUNT</a:t>
          </a:r>
          <a:r>
            <a:rPr lang="en-US" sz="20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 </a:t>
          </a:r>
          <a:endParaRPr lang="en-US" sz="105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2390775</xdr:colOff>
      <xdr:row>17</xdr:row>
      <xdr:rowOff>76201</xdr:rowOff>
    </xdr:from>
    <xdr:to>
      <xdr:col>2</xdr:col>
      <xdr:colOff>3781424</xdr:colOff>
      <xdr:row>19</xdr:row>
      <xdr:rowOff>28575</xdr:rowOff>
    </xdr:to>
    <xdr:sp macro="" textlink="">
      <xdr:nvSpPr>
        <xdr:cNvPr id="14" name="Bevel 13">
          <a:hlinkClick xmlns:r="http://schemas.openxmlformats.org/officeDocument/2006/relationships" r:id="rId4"/>
        </xdr:cNvPr>
        <xdr:cNvSpPr/>
      </xdr:nvSpPr>
      <xdr:spPr>
        <a:xfrm>
          <a:off x="4457700" y="8524876"/>
          <a:ext cx="1390649" cy="428624"/>
        </a:xfrm>
        <a:prstGeom prst="bevel">
          <a:avLst/>
        </a:prstGeom>
        <a:solidFill>
          <a:schemeClr val="accent1">
            <a:lumMod val="75000"/>
          </a:schemeClr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4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ORDER</a:t>
          </a:r>
          <a:endParaRPr lang="en-US" sz="11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3971924</xdr:colOff>
      <xdr:row>17</xdr:row>
      <xdr:rowOff>66677</xdr:rowOff>
    </xdr:from>
    <xdr:to>
      <xdr:col>2</xdr:col>
      <xdr:colOff>6343649</xdr:colOff>
      <xdr:row>19</xdr:row>
      <xdr:rowOff>38101</xdr:rowOff>
    </xdr:to>
    <xdr:sp macro="" textlink="">
      <xdr:nvSpPr>
        <xdr:cNvPr id="15" name="Bevel 14">
          <a:hlinkClick xmlns:r="http://schemas.openxmlformats.org/officeDocument/2006/relationships" r:id="rId5"/>
        </xdr:cNvPr>
        <xdr:cNvSpPr/>
      </xdr:nvSpPr>
      <xdr:spPr>
        <a:xfrm>
          <a:off x="6038849" y="8515352"/>
          <a:ext cx="2371725" cy="447674"/>
        </a:xfrm>
        <a:prstGeom prst="bevel">
          <a:avLst/>
        </a:prstGeom>
        <a:solidFill>
          <a:srgbClr val="C00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4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DEMAND</a:t>
          </a:r>
          <a:endParaRPr lang="en-US" sz="11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4191000</xdr:colOff>
      <xdr:row>19</xdr:row>
      <xdr:rowOff>209550</xdr:rowOff>
    </xdr:from>
    <xdr:to>
      <xdr:col>2</xdr:col>
      <xdr:colOff>6353173</xdr:colOff>
      <xdr:row>21</xdr:row>
      <xdr:rowOff>171450</xdr:rowOff>
    </xdr:to>
    <xdr:sp macro="" textlink="">
      <xdr:nvSpPr>
        <xdr:cNvPr id="16" name="Bevel 15">
          <a:hlinkClick xmlns:r="http://schemas.openxmlformats.org/officeDocument/2006/relationships" r:id="rId6"/>
        </xdr:cNvPr>
        <xdr:cNvSpPr/>
      </xdr:nvSpPr>
      <xdr:spPr>
        <a:xfrm>
          <a:off x="6257925" y="9134475"/>
          <a:ext cx="2162173" cy="438150"/>
        </a:xfrm>
        <a:prstGeom prst="bevel">
          <a:avLst/>
        </a:prstGeom>
        <a:solidFill>
          <a:srgbClr val="7030A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8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DEMAND</a:t>
          </a:r>
          <a:r>
            <a:rPr lang="en-US" sz="1800" b="0" cap="none" spc="0" baseline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 FORMATE</a:t>
          </a:r>
          <a:endParaRPr lang="en-US" sz="10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2000250</xdr:colOff>
      <xdr:row>19</xdr:row>
      <xdr:rowOff>219075</xdr:rowOff>
    </xdr:from>
    <xdr:to>
      <xdr:col>2</xdr:col>
      <xdr:colOff>4067174</xdr:colOff>
      <xdr:row>21</xdr:row>
      <xdr:rowOff>171451</xdr:rowOff>
    </xdr:to>
    <xdr:sp macro="" textlink="">
      <xdr:nvSpPr>
        <xdr:cNvPr id="17" name="Bevel 16">
          <a:hlinkClick xmlns:r="http://schemas.openxmlformats.org/officeDocument/2006/relationships" r:id="rId7"/>
        </xdr:cNvPr>
        <xdr:cNvSpPr/>
      </xdr:nvSpPr>
      <xdr:spPr>
        <a:xfrm>
          <a:off x="4067175" y="9144000"/>
          <a:ext cx="2066924" cy="428626"/>
        </a:xfrm>
        <a:prstGeom prst="bevel">
          <a:avLst/>
        </a:prstGeom>
        <a:solidFill>
          <a:schemeClr val="accent6">
            <a:lumMod val="75000"/>
          </a:schemeClr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8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SCHOOL</a:t>
          </a:r>
          <a:r>
            <a:rPr lang="en-US" sz="1800" b="0" cap="none" spc="0" baseline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 WISE EXP.</a:t>
          </a:r>
          <a:endParaRPr lang="en-US" sz="10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285752</xdr:colOff>
      <xdr:row>19</xdr:row>
      <xdr:rowOff>200025</xdr:rowOff>
    </xdr:from>
    <xdr:to>
      <xdr:col>2</xdr:col>
      <xdr:colOff>1905000</xdr:colOff>
      <xdr:row>21</xdr:row>
      <xdr:rowOff>180974</xdr:rowOff>
    </xdr:to>
    <xdr:sp macro="" textlink="">
      <xdr:nvSpPr>
        <xdr:cNvPr id="19" name="Bevel 18">
          <a:hlinkClick xmlns:r="http://schemas.openxmlformats.org/officeDocument/2006/relationships" r:id="rId8"/>
        </xdr:cNvPr>
        <xdr:cNvSpPr/>
      </xdr:nvSpPr>
      <xdr:spPr>
        <a:xfrm>
          <a:off x="2352677" y="9124950"/>
          <a:ext cx="1619248" cy="457199"/>
        </a:xfrm>
        <a:prstGeom prst="bevel">
          <a:avLst/>
        </a:prstGeom>
        <a:solidFill>
          <a:schemeClr val="accent1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8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EXPENDITURE</a:t>
          </a:r>
          <a:endParaRPr lang="en-US" sz="10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1</xdr:col>
      <xdr:colOff>66675</xdr:colOff>
      <xdr:row>22</xdr:row>
      <xdr:rowOff>85725</xdr:rowOff>
    </xdr:from>
    <xdr:to>
      <xdr:col>2</xdr:col>
      <xdr:colOff>2257425</xdr:colOff>
      <xdr:row>23</xdr:row>
      <xdr:rowOff>285750</xdr:rowOff>
    </xdr:to>
    <xdr:sp macro="" textlink="">
      <xdr:nvSpPr>
        <xdr:cNvPr id="20" name="Bevel 19">
          <a:hlinkClick xmlns:r="http://schemas.openxmlformats.org/officeDocument/2006/relationships" r:id="rId9"/>
        </xdr:cNvPr>
        <xdr:cNvSpPr/>
      </xdr:nvSpPr>
      <xdr:spPr>
        <a:xfrm>
          <a:off x="304800" y="9725025"/>
          <a:ext cx="4019550" cy="438150"/>
        </a:xfrm>
        <a:prstGeom prst="bevel">
          <a:avLst/>
        </a:prstGeom>
        <a:solidFill>
          <a:srgbClr val="FF0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4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BILL</a:t>
          </a:r>
          <a:r>
            <a:rPr lang="en-US" sz="2400" b="0" cap="none" spc="0" baseline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 REGISTER</a:t>
          </a:r>
          <a:endParaRPr lang="en-US" sz="11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2495550</xdr:colOff>
      <xdr:row>22</xdr:row>
      <xdr:rowOff>95250</xdr:rowOff>
    </xdr:from>
    <xdr:to>
      <xdr:col>2</xdr:col>
      <xdr:colOff>6334125</xdr:colOff>
      <xdr:row>23</xdr:row>
      <xdr:rowOff>295275</xdr:rowOff>
    </xdr:to>
    <xdr:sp macro="" textlink="">
      <xdr:nvSpPr>
        <xdr:cNvPr id="21" name="Bevel 20">
          <a:hlinkClick xmlns:r="http://schemas.openxmlformats.org/officeDocument/2006/relationships" r:id="rId10"/>
        </xdr:cNvPr>
        <xdr:cNvSpPr/>
      </xdr:nvSpPr>
      <xdr:spPr>
        <a:xfrm>
          <a:off x="4562475" y="9734550"/>
          <a:ext cx="3838575" cy="438150"/>
        </a:xfrm>
        <a:prstGeom prst="bevel">
          <a:avLst/>
        </a:prstGeom>
        <a:solidFill>
          <a:srgbClr val="FF0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4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PROGRESS</a:t>
          </a:r>
          <a:r>
            <a:rPr lang="en-US" sz="2400" b="0" cap="none" spc="0" baseline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 REPORT</a:t>
          </a:r>
          <a:endParaRPr lang="en-US" sz="11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1</xdr:col>
      <xdr:colOff>85726</xdr:colOff>
      <xdr:row>19</xdr:row>
      <xdr:rowOff>190500</xdr:rowOff>
    </xdr:from>
    <xdr:to>
      <xdr:col>2</xdr:col>
      <xdr:colOff>133350</xdr:colOff>
      <xdr:row>21</xdr:row>
      <xdr:rowOff>171450</xdr:rowOff>
    </xdr:to>
    <xdr:sp macro="" textlink="">
      <xdr:nvSpPr>
        <xdr:cNvPr id="23" name="Bevel 22">
          <a:hlinkClick xmlns:r="http://schemas.openxmlformats.org/officeDocument/2006/relationships" r:id="rId11"/>
        </xdr:cNvPr>
        <xdr:cNvSpPr/>
      </xdr:nvSpPr>
      <xdr:spPr>
        <a:xfrm>
          <a:off x="323851" y="9115425"/>
          <a:ext cx="1876424" cy="457200"/>
        </a:xfrm>
        <a:prstGeom prst="bevel">
          <a:avLst/>
        </a:prstGeom>
        <a:solidFill>
          <a:schemeClr val="accent2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8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PAY</a:t>
          </a:r>
          <a:r>
            <a:rPr lang="en-US" sz="1800" b="0" cap="none" spc="0" baseline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 SANCTION</a:t>
          </a:r>
          <a:endParaRPr lang="en-US" sz="10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66675</xdr:colOff>
      <xdr:row>4</xdr:row>
      <xdr:rowOff>66674</xdr:rowOff>
    </xdr:from>
    <xdr:to>
      <xdr:col>8</xdr:col>
      <xdr:colOff>2857499</xdr:colOff>
      <xdr:row>5</xdr:row>
      <xdr:rowOff>219075</xdr:rowOff>
    </xdr:to>
    <xdr:sp macro="" textlink="">
      <xdr:nvSpPr>
        <xdr:cNvPr id="3" name="Rounded Rectangle 2"/>
        <xdr:cNvSpPr/>
      </xdr:nvSpPr>
      <xdr:spPr>
        <a:xfrm>
          <a:off x="5819775" y="1190624"/>
          <a:ext cx="6029324" cy="400051"/>
        </a:xfrm>
        <a:prstGeom prst="roundRect">
          <a:avLst/>
        </a:prstGeom>
        <a:solidFill>
          <a:schemeClr val="accent3">
            <a:lumMod val="75000"/>
          </a:schemeClr>
        </a:solidFill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400"/>
        </a:p>
      </xdr:txBody>
    </xdr:sp>
    <xdr:clientData/>
  </xdr:twoCellAnchor>
  <xdr:oneCellAnchor>
    <xdr:from>
      <xdr:col>6</xdr:col>
      <xdr:colOff>131698</xdr:colOff>
      <xdr:row>4</xdr:row>
      <xdr:rowOff>28575</xdr:rowOff>
    </xdr:from>
    <xdr:ext cx="5907151" cy="468013"/>
    <xdr:sp macro="" textlink="">
      <xdr:nvSpPr>
        <xdr:cNvPr id="4" name="Rectangle 3"/>
        <xdr:cNvSpPr/>
      </xdr:nvSpPr>
      <xdr:spPr>
        <a:xfrm>
          <a:off x="5884798" y="1152525"/>
          <a:ext cx="5907151" cy="468013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algn="ctr"/>
          <a:r>
            <a:rPr lang="en-US" sz="2400" b="1" cap="none" spc="150">
              <a:ln w="11430"/>
              <a:solidFill>
                <a:srgbClr val="F8F8F8"/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</a:rPr>
            <a:t>CREATED BY:-   RAJTEACHERS.NET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504825</xdr:colOff>
      <xdr:row>1</xdr:row>
      <xdr:rowOff>47625</xdr:rowOff>
    </xdr:from>
    <xdr:to>
      <xdr:col>13</xdr:col>
      <xdr:colOff>0</xdr:colOff>
      <xdr:row>1</xdr:row>
      <xdr:rowOff>428625</xdr:rowOff>
    </xdr:to>
    <xdr:sp macro="" textlink="">
      <xdr:nvSpPr>
        <xdr:cNvPr id="2" name="Rounded Rectangle 1"/>
        <xdr:cNvSpPr/>
      </xdr:nvSpPr>
      <xdr:spPr>
        <a:xfrm>
          <a:off x="1114425" y="285750"/>
          <a:ext cx="5981700" cy="3810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2000" b="1"/>
            <a:t>DEMAND REGISTER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152400</xdr:colOff>
      <xdr:row>0</xdr:row>
      <xdr:rowOff>66675</xdr:rowOff>
    </xdr:from>
    <xdr:to>
      <xdr:col>14</xdr:col>
      <xdr:colOff>514349</xdr:colOff>
      <xdr:row>3</xdr:row>
      <xdr:rowOff>57150</xdr:rowOff>
    </xdr:to>
    <xdr:sp macro="" textlink="">
      <xdr:nvSpPr>
        <xdr:cNvPr id="5" name="Rectangle 4"/>
        <xdr:cNvSpPr/>
      </xdr:nvSpPr>
      <xdr:spPr>
        <a:xfrm>
          <a:off x="9077325" y="66675"/>
          <a:ext cx="2190749" cy="914400"/>
        </a:xfrm>
        <a:prstGeom prst="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400" b="1"/>
            <a:t>SELECT </a:t>
          </a:r>
        </a:p>
        <a:p>
          <a:pPr algn="ctr"/>
          <a:r>
            <a:rPr lang="en-US" sz="2400" b="1"/>
            <a:t>SCHOOL NAME</a:t>
          </a:r>
        </a:p>
      </xdr:txBody>
    </xdr:sp>
    <xdr:clientData/>
  </xdr:twoCellAnchor>
  <xdr:twoCellAnchor>
    <xdr:from>
      <xdr:col>9</xdr:col>
      <xdr:colOff>52649</xdr:colOff>
      <xdr:row>3</xdr:row>
      <xdr:rowOff>120419</xdr:rowOff>
    </xdr:from>
    <xdr:to>
      <xdr:col>9</xdr:col>
      <xdr:colOff>581269</xdr:colOff>
      <xdr:row>4</xdr:row>
      <xdr:rowOff>180357</xdr:rowOff>
    </xdr:to>
    <xdr:sp macro="" textlink="">
      <xdr:nvSpPr>
        <xdr:cNvPr id="8" name="Down Arrow 7"/>
        <xdr:cNvSpPr/>
      </xdr:nvSpPr>
      <xdr:spPr>
        <a:xfrm rot="3065683">
          <a:off x="9116665" y="905253"/>
          <a:ext cx="250438" cy="528620"/>
        </a:xfrm>
        <a:prstGeom prst="downArrow">
          <a:avLst/>
        </a:prstGeom>
        <a:solidFill>
          <a:srgbClr val="C0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11</xdr:col>
      <xdr:colOff>52409</xdr:colOff>
      <xdr:row>3</xdr:row>
      <xdr:rowOff>80410</xdr:rowOff>
    </xdr:from>
    <xdr:to>
      <xdr:col>12</xdr:col>
      <xdr:colOff>270300</xdr:colOff>
      <xdr:row>4</xdr:row>
      <xdr:rowOff>253513</xdr:rowOff>
    </xdr:to>
    <xdr:sp macro="" textlink="">
      <xdr:nvSpPr>
        <xdr:cNvPr id="9" name="Left Arrow 8"/>
        <xdr:cNvSpPr/>
      </xdr:nvSpPr>
      <xdr:spPr>
        <a:xfrm rot="19436083">
          <a:off x="9021784" y="1001160"/>
          <a:ext cx="821141" cy="363603"/>
        </a:xfrm>
        <a:prstGeom prst="leftArrow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201705</xdr:colOff>
      <xdr:row>1</xdr:row>
      <xdr:rowOff>78442</xdr:rowOff>
    </xdr:from>
    <xdr:to>
      <xdr:col>9</xdr:col>
      <xdr:colOff>235324</xdr:colOff>
      <xdr:row>1</xdr:row>
      <xdr:rowOff>246530</xdr:rowOff>
    </xdr:to>
    <xdr:sp macro="" textlink="">
      <xdr:nvSpPr>
        <xdr:cNvPr id="2" name="Left Arrow 1"/>
        <xdr:cNvSpPr/>
      </xdr:nvSpPr>
      <xdr:spPr>
        <a:xfrm>
          <a:off x="6432176" y="425824"/>
          <a:ext cx="717177" cy="168088"/>
        </a:xfrm>
        <a:prstGeom prst="leftArrow">
          <a:avLst/>
        </a:prstGeom>
        <a:solidFill>
          <a:srgbClr val="C00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esite\RajTeachers\uploads\user_files\unlocked_SNA%20BUDGET%20CONTROL%20EXCEL%20UTILITY%20BY%20HR%20JOSHI_27-12-2022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INTRO"/>
      <sheetName val="PROFILE"/>
      <sheetName val="SNA_Received"/>
      <sheetName val="SNA_Received (2)"/>
      <sheetName val="order"/>
      <sheetName val="Demand Register"/>
      <sheetName val="Payment sanction"/>
      <sheetName val="EXPENDITURE"/>
      <sheetName val="SCHOOLWISE"/>
      <sheetName val="bhikharam dhani"/>
      <sheetName val="Chak Haribaba"/>
      <sheetName val="Dhadhiyawala"/>
      <sheetName val="Gusai mandir"/>
      <sheetName val="Natho ki dhani"/>
      <sheetName val="Tilaniya Dairy"/>
      <sheetName val="3-4PPN"/>
      <sheetName val="5BJW"/>
      <sheetName val="Kishanpura"/>
      <sheetName val="MPR"/>
      <sheetName val="Deemand"/>
      <sheetName val="Bill Register"/>
    </sheetNames>
    <sheetDataSet>
      <sheetData sheetId="0"/>
      <sheetData sheetId="1"/>
      <sheetData sheetId="2">
        <row r="9">
          <cell r="D9" t="str">
            <v xml:space="preserve">GOVT SENIOR SECONDARY SCHOOL GORDHANPURA </v>
          </cell>
        </row>
        <row r="10">
          <cell r="D10" t="str">
            <v>GOVT. UPPER PRIMARY SCHOOL KANWARPURA</v>
          </cell>
        </row>
        <row r="11">
          <cell r="D11" t="str">
            <v>GOVT. PRIMARY SCHOOL SALPUR</v>
          </cell>
        </row>
        <row r="12">
          <cell r="D12" t="str">
            <v>GOVT. PRIMARY SCHOOL AMRITKHEDI</v>
          </cell>
        </row>
        <row r="13">
          <cell r="D13" t="str">
            <v>GOVT. PRIMARY SCHOOL HANUMAT KHEDA</v>
          </cell>
        </row>
        <row r="14">
          <cell r="D14" t="str">
            <v>GOVT. PRIMARY SCHOOL SODALHEDI</v>
          </cell>
        </row>
      </sheetData>
      <sheetData sheetId="3"/>
      <sheetData sheetId="4"/>
      <sheetData sheetId="5"/>
      <sheetData sheetId="6">
        <row r="8">
          <cell r="A8" t="str">
            <v>GOVT SENIOR SECONDARY SCHOOL GORDHANPURA _1</v>
          </cell>
          <cell r="B8" t="str">
            <v xml:space="preserve">GOVT SENIOR SECONDARY SCHOOL GORDHANPURA </v>
          </cell>
          <cell r="C8">
            <v>1</v>
          </cell>
          <cell r="D8" t="str">
            <v xml:space="preserve">GOVT SENIOR SECONDARY SCHOOL GORDHANPURA </v>
          </cell>
          <cell r="E8" t="str">
            <v>CSG Sec</v>
          </cell>
          <cell r="F8" t="str">
            <v>MANU ZEROX KAWAI</v>
          </cell>
          <cell r="G8">
            <v>9461424525</v>
          </cell>
          <cell r="H8" t="str">
            <v>99999999</v>
          </cell>
          <cell r="I8" t="str">
            <v>SBIN0031160</v>
          </cell>
          <cell r="J8" t="str">
            <v>01/24-12-2022</v>
          </cell>
          <cell r="K8">
            <v>1000</v>
          </cell>
          <cell r="L8" t="str">
            <v xml:space="preserve">मोबिलिटी सपोर्ट </v>
          </cell>
          <cell r="M8" t="str">
            <v>YES</v>
          </cell>
        </row>
        <row r="9">
          <cell r="A9" t="str">
            <v>GOVT SENIOR SECONDARY SCHOOL GORDHANPURA _2</v>
          </cell>
          <cell r="B9" t="str">
            <v xml:space="preserve">GOVT SENIOR SECONDARY SCHOOL GORDHANPURA </v>
          </cell>
          <cell r="C9">
            <v>2</v>
          </cell>
          <cell r="D9" t="str">
            <v xml:space="preserve">GOVT SENIOR SECONDARY SCHOOL GORDHANPURA </v>
          </cell>
          <cell r="E9" t="str">
            <v>SCHOOL PAR SELF DEFENSE TRAING BUDGET ELE</v>
          </cell>
          <cell r="F9" t="str">
            <v>MANU ZEROX KAWAI</v>
          </cell>
          <cell r="G9">
            <v>9461424525</v>
          </cell>
          <cell r="H9">
            <v>888888888</v>
          </cell>
          <cell r="I9" t="str">
            <v>SBIN0031160</v>
          </cell>
          <cell r="J9" t="str">
            <v>01/24-12-2022</v>
          </cell>
          <cell r="K9">
            <v>9000</v>
          </cell>
          <cell r="L9" t="str">
            <v xml:space="preserve">मोबिलिटी सपोर्ट </v>
          </cell>
          <cell r="M9" t="str">
            <v>YES</v>
          </cell>
        </row>
        <row r="10">
          <cell r="A10" t="str">
            <v>GOVT. UPPER PRIMARY SCHOOL KANWARPURA_1</v>
          </cell>
          <cell r="B10" t="str">
            <v>GOVT. UPPER PRIMARY SCHOOL KANWARPURA</v>
          </cell>
          <cell r="C10">
            <v>3</v>
          </cell>
          <cell r="D10" t="str">
            <v>GOVT. UPPER PRIMARY SCHOOL KANWARPURA</v>
          </cell>
          <cell r="E10" t="str">
            <v>CSG ELE</v>
          </cell>
          <cell r="F10" t="str">
            <v>MANU ZEROX KAWAI</v>
          </cell>
          <cell r="G10">
            <v>9461424525</v>
          </cell>
          <cell r="H10">
            <v>888888888</v>
          </cell>
          <cell r="I10" t="str">
            <v>SBIN0031161</v>
          </cell>
          <cell r="J10" t="str">
            <v>01/24-12-2023</v>
          </cell>
          <cell r="K10">
            <v>10000</v>
          </cell>
          <cell r="M10" t="str">
            <v>YES</v>
          </cell>
        </row>
        <row r="11">
          <cell r="A11" t="str">
            <v/>
          </cell>
          <cell r="B11" t="str">
            <v/>
          </cell>
          <cell r="C11" t="str">
            <v/>
          </cell>
          <cell r="M11" t="str">
            <v>YES</v>
          </cell>
        </row>
        <row r="12">
          <cell r="A12" t="str">
            <v/>
          </cell>
          <cell r="B12" t="str">
            <v/>
          </cell>
          <cell r="C12" t="str">
            <v/>
          </cell>
          <cell r="M12" t="str">
            <v>YES</v>
          </cell>
        </row>
        <row r="13">
          <cell r="A13" t="str">
            <v/>
          </cell>
          <cell r="B13" t="str">
            <v/>
          </cell>
          <cell r="C13" t="str">
            <v/>
          </cell>
          <cell r="M13" t="str">
            <v>YES</v>
          </cell>
        </row>
        <row r="14">
          <cell r="A14" t="str">
            <v/>
          </cell>
          <cell r="B14" t="str">
            <v/>
          </cell>
          <cell r="C14" t="str">
            <v/>
          </cell>
          <cell r="M14" t="str">
            <v>YES</v>
          </cell>
        </row>
        <row r="15">
          <cell r="A15" t="str">
            <v/>
          </cell>
          <cell r="B15" t="str">
            <v/>
          </cell>
          <cell r="C15" t="str">
            <v/>
          </cell>
          <cell r="M15" t="str">
            <v>YES</v>
          </cell>
        </row>
        <row r="16">
          <cell r="A16" t="str">
            <v/>
          </cell>
          <cell r="B16" t="str">
            <v/>
          </cell>
          <cell r="C16" t="str">
            <v/>
          </cell>
          <cell r="M16" t="str">
            <v>YES</v>
          </cell>
        </row>
        <row r="17">
          <cell r="A17" t="str">
            <v/>
          </cell>
          <cell r="B17" t="str">
            <v/>
          </cell>
          <cell r="C17" t="str">
            <v/>
          </cell>
          <cell r="M17" t="str">
            <v>YES</v>
          </cell>
        </row>
        <row r="18">
          <cell r="A18" t="str">
            <v/>
          </cell>
          <cell r="B18" t="str">
            <v/>
          </cell>
          <cell r="C18" t="str">
            <v/>
          </cell>
          <cell r="M18" t="str">
            <v>YES</v>
          </cell>
        </row>
        <row r="19">
          <cell r="A19" t="str">
            <v/>
          </cell>
          <cell r="B19" t="str">
            <v/>
          </cell>
          <cell r="C19" t="str">
            <v/>
          </cell>
          <cell r="M19" t="str">
            <v>YES</v>
          </cell>
        </row>
        <row r="20">
          <cell r="A20" t="str">
            <v/>
          </cell>
          <cell r="B20" t="str">
            <v/>
          </cell>
          <cell r="C20" t="str">
            <v/>
          </cell>
        </row>
        <row r="21">
          <cell r="A21" t="str">
            <v/>
          </cell>
          <cell r="B21" t="str">
            <v/>
          </cell>
          <cell r="C21" t="str">
            <v/>
          </cell>
        </row>
        <row r="22">
          <cell r="A22" t="str">
            <v/>
          </cell>
          <cell r="B22" t="str">
            <v/>
          </cell>
          <cell r="C22" t="str">
            <v/>
          </cell>
        </row>
        <row r="23">
          <cell r="A23" t="str">
            <v/>
          </cell>
          <cell r="B23" t="str">
            <v/>
          </cell>
          <cell r="C23" t="str">
            <v/>
          </cell>
        </row>
        <row r="24">
          <cell r="A24" t="str">
            <v/>
          </cell>
          <cell r="B24" t="str">
            <v/>
          </cell>
          <cell r="C24" t="str">
            <v/>
          </cell>
        </row>
        <row r="25">
          <cell r="A25" t="str">
            <v/>
          </cell>
          <cell r="B25" t="str">
            <v/>
          </cell>
          <cell r="C25" t="str">
            <v/>
          </cell>
        </row>
        <row r="26">
          <cell r="A26" t="str">
            <v/>
          </cell>
          <cell r="B26" t="str">
            <v/>
          </cell>
          <cell r="C26" t="str">
            <v/>
          </cell>
        </row>
        <row r="27">
          <cell r="A27" t="str">
            <v/>
          </cell>
          <cell r="B27" t="str">
            <v/>
          </cell>
          <cell r="C27" t="str">
            <v/>
          </cell>
        </row>
        <row r="28">
          <cell r="A28" t="str">
            <v/>
          </cell>
          <cell r="B28" t="str">
            <v/>
          </cell>
          <cell r="C28" t="str">
            <v/>
          </cell>
        </row>
        <row r="29">
          <cell r="A29" t="str">
            <v/>
          </cell>
          <cell r="B29" t="str">
            <v/>
          </cell>
          <cell r="C29" t="str">
            <v/>
          </cell>
        </row>
        <row r="30">
          <cell r="A30" t="str">
            <v/>
          </cell>
          <cell r="B30" t="str">
            <v/>
          </cell>
          <cell r="C30" t="str">
            <v/>
          </cell>
        </row>
        <row r="31">
          <cell r="A31" t="str">
            <v/>
          </cell>
          <cell r="B31" t="str">
            <v/>
          </cell>
          <cell r="C31" t="str">
            <v/>
          </cell>
        </row>
        <row r="32">
          <cell r="A32" t="str">
            <v/>
          </cell>
          <cell r="B32" t="str">
            <v/>
          </cell>
          <cell r="C32" t="str">
            <v/>
          </cell>
        </row>
        <row r="33">
          <cell r="A33" t="str">
            <v/>
          </cell>
          <cell r="B33" t="str">
            <v/>
          </cell>
          <cell r="C33" t="str">
            <v/>
          </cell>
        </row>
        <row r="34">
          <cell r="A34" t="str">
            <v/>
          </cell>
          <cell r="B34" t="str">
            <v/>
          </cell>
          <cell r="C34" t="str">
            <v/>
          </cell>
        </row>
        <row r="35">
          <cell r="A35" t="str">
            <v/>
          </cell>
          <cell r="B35" t="str">
            <v/>
          </cell>
          <cell r="C35" t="str">
            <v/>
          </cell>
        </row>
        <row r="36">
          <cell r="A36" t="str">
            <v/>
          </cell>
          <cell r="B36" t="str">
            <v/>
          </cell>
          <cell r="C36" t="str">
            <v/>
          </cell>
        </row>
        <row r="37">
          <cell r="A37" t="str">
            <v/>
          </cell>
          <cell r="B37" t="str">
            <v/>
          </cell>
          <cell r="C37" t="str">
            <v/>
          </cell>
        </row>
        <row r="38">
          <cell r="A38" t="str">
            <v/>
          </cell>
          <cell r="B38" t="str">
            <v/>
          </cell>
          <cell r="C38" t="str">
            <v/>
          </cell>
        </row>
        <row r="39">
          <cell r="A39" t="str">
            <v/>
          </cell>
          <cell r="B39" t="str">
            <v/>
          </cell>
          <cell r="C39" t="str">
            <v/>
          </cell>
        </row>
        <row r="40">
          <cell r="A40" t="str">
            <v/>
          </cell>
          <cell r="B40" t="str">
            <v/>
          </cell>
          <cell r="C40" t="str">
            <v/>
          </cell>
        </row>
        <row r="41">
          <cell r="A41" t="str">
            <v/>
          </cell>
          <cell r="B41" t="str">
            <v/>
          </cell>
          <cell r="C41" t="str">
            <v/>
          </cell>
        </row>
        <row r="42">
          <cell r="A42" t="str">
            <v/>
          </cell>
          <cell r="B42" t="str">
            <v/>
          </cell>
          <cell r="C42" t="str">
            <v/>
          </cell>
        </row>
        <row r="43">
          <cell r="A43" t="str">
            <v/>
          </cell>
          <cell r="B43" t="str">
            <v/>
          </cell>
          <cell r="C43" t="str">
            <v/>
          </cell>
        </row>
        <row r="44">
          <cell r="A44" t="str">
            <v/>
          </cell>
          <cell r="B44" t="str">
            <v/>
          </cell>
          <cell r="C44" t="str">
            <v/>
          </cell>
        </row>
        <row r="45">
          <cell r="A45" t="str">
            <v/>
          </cell>
          <cell r="B45" t="str">
            <v/>
          </cell>
          <cell r="C45" t="str">
            <v/>
          </cell>
        </row>
        <row r="46">
          <cell r="A46" t="str">
            <v/>
          </cell>
          <cell r="B46" t="str">
            <v/>
          </cell>
          <cell r="C46" t="str">
            <v/>
          </cell>
        </row>
        <row r="47">
          <cell r="A47" t="str">
            <v/>
          </cell>
          <cell r="B47" t="str">
            <v/>
          </cell>
          <cell r="C47" t="str">
            <v/>
          </cell>
        </row>
        <row r="48">
          <cell r="A48" t="str">
            <v/>
          </cell>
          <cell r="B48" t="str">
            <v/>
          </cell>
          <cell r="C48" t="str">
            <v/>
          </cell>
        </row>
        <row r="49">
          <cell r="A49" t="str">
            <v/>
          </cell>
          <cell r="B49" t="str">
            <v/>
          </cell>
          <cell r="C49" t="str">
            <v/>
          </cell>
        </row>
        <row r="50">
          <cell r="A50" t="str">
            <v/>
          </cell>
          <cell r="B50" t="str">
            <v/>
          </cell>
          <cell r="C50" t="str">
            <v/>
          </cell>
        </row>
        <row r="51">
          <cell r="A51" t="str">
            <v/>
          </cell>
          <cell r="B51" t="str">
            <v/>
          </cell>
          <cell r="C51" t="str">
            <v/>
          </cell>
        </row>
        <row r="52">
          <cell r="A52" t="str">
            <v/>
          </cell>
          <cell r="B52" t="str">
            <v/>
          </cell>
          <cell r="C52" t="str">
            <v/>
          </cell>
        </row>
        <row r="53">
          <cell r="A53" t="str">
            <v/>
          </cell>
          <cell r="B53" t="str">
            <v/>
          </cell>
          <cell r="C53" t="str">
            <v/>
          </cell>
        </row>
        <row r="54">
          <cell r="A54" t="str">
            <v/>
          </cell>
          <cell r="B54" t="str">
            <v/>
          </cell>
          <cell r="C54" t="str">
            <v/>
          </cell>
        </row>
        <row r="55">
          <cell r="A55" t="str">
            <v/>
          </cell>
          <cell r="B55" t="str">
            <v/>
          </cell>
          <cell r="C55" t="str">
            <v/>
          </cell>
        </row>
        <row r="56">
          <cell r="A56" t="str">
            <v/>
          </cell>
          <cell r="B56" t="str">
            <v/>
          </cell>
          <cell r="C56" t="str">
            <v/>
          </cell>
        </row>
        <row r="57">
          <cell r="A57" t="str">
            <v/>
          </cell>
          <cell r="B57" t="str">
            <v/>
          </cell>
          <cell r="C57" t="str">
            <v/>
          </cell>
        </row>
        <row r="58">
          <cell r="A58" t="str">
            <v/>
          </cell>
          <cell r="B58" t="str">
            <v/>
          </cell>
          <cell r="C58" t="str">
            <v/>
          </cell>
        </row>
        <row r="59">
          <cell r="A59" t="str">
            <v/>
          </cell>
          <cell r="B59" t="str">
            <v/>
          </cell>
          <cell r="C59" t="str">
            <v/>
          </cell>
        </row>
        <row r="60">
          <cell r="A60" t="str">
            <v/>
          </cell>
          <cell r="B60" t="str">
            <v/>
          </cell>
          <cell r="C60" t="str">
            <v/>
          </cell>
        </row>
        <row r="61">
          <cell r="A61" t="str">
            <v/>
          </cell>
          <cell r="B61" t="str">
            <v/>
          </cell>
          <cell r="C61" t="str">
            <v/>
          </cell>
        </row>
        <row r="62">
          <cell r="A62" t="str">
            <v/>
          </cell>
          <cell r="B62" t="str">
            <v/>
          </cell>
          <cell r="C62" t="str">
            <v/>
          </cell>
        </row>
        <row r="63">
          <cell r="A63" t="str">
            <v/>
          </cell>
          <cell r="B63" t="str">
            <v/>
          </cell>
          <cell r="C63" t="str">
            <v/>
          </cell>
        </row>
        <row r="64">
          <cell r="A64" t="str">
            <v/>
          </cell>
          <cell r="B64" t="str">
            <v/>
          </cell>
          <cell r="C64" t="str">
            <v/>
          </cell>
        </row>
        <row r="65">
          <cell r="A65" t="str">
            <v/>
          </cell>
          <cell r="B65" t="str">
            <v/>
          </cell>
          <cell r="C65" t="str">
            <v/>
          </cell>
        </row>
        <row r="66">
          <cell r="A66" t="str">
            <v/>
          </cell>
          <cell r="B66" t="str">
            <v/>
          </cell>
          <cell r="C66" t="str">
            <v/>
          </cell>
        </row>
        <row r="67">
          <cell r="A67" t="str">
            <v/>
          </cell>
          <cell r="B67" t="str">
            <v/>
          </cell>
          <cell r="C67" t="str">
            <v/>
          </cell>
        </row>
        <row r="68">
          <cell r="A68" t="str">
            <v/>
          </cell>
          <cell r="B68" t="str">
            <v/>
          </cell>
          <cell r="C68" t="str">
            <v/>
          </cell>
        </row>
        <row r="69">
          <cell r="A69" t="str">
            <v/>
          </cell>
          <cell r="B69" t="str">
            <v/>
          </cell>
          <cell r="C69" t="str">
            <v/>
          </cell>
        </row>
        <row r="70">
          <cell r="A70" t="str">
            <v/>
          </cell>
          <cell r="B70" t="str">
            <v/>
          </cell>
          <cell r="C70" t="str">
            <v/>
          </cell>
        </row>
        <row r="71">
          <cell r="A71" t="str">
            <v/>
          </cell>
          <cell r="B71" t="str">
            <v/>
          </cell>
          <cell r="C71" t="str">
            <v/>
          </cell>
        </row>
        <row r="72">
          <cell r="A72" t="str">
            <v/>
          </cell>
          <cell r="B72" t="str">
            <v/>
          </cell>
          <cell r="C72" t="str">
            <v/>
          </cell>
        </row>
        <row r="73">
          <cell r="A73" t="str">
            <v/>
          </cell>
          <cell r="B73" t="str">
            <v/>
          </cell>
          <cell r="C73" t="str">
            <v/>
          </cell>
        </row>
        <row r="74">
          <cell r="A74" t="str">
            <v/>
          </cell>
          <cell r="B74" t="str">
            <v/>
          </cell>
          <cell r="C74" t="str">
            <v/>
          </cell>
        </row>
        <row r="75">
          <cell r="A75" t="str">
            <v/>
          </cell>
          <cell r="B75" t="str">
            <v/>
          </cell>
          <cell r="C75" t="str">
            <v/>
          </cell>
        </row>
        <row r="76">
          <cell r="A76" t="str">
            <v/>
          </cell>
          <cell r="B76" t="str">
            <v/>
          </cell>
          <cell r="C76" t="str">
            <v/>
          </cell>
        </row>
        <row r="77">
          <cell r="A77" t="str">
            <v/>
          </cell>
          <cell r="B77" t="str">
            <v/>
          </cell>
          <cell r="C77" t="str">
            <v/>
          </cell>
        </row>
        <row r="78">
          <cell r="A78" t="str">
            <v/>
          </cell>
          <cell r="B78" t="str">
            <v/>
          </cell>
          <cell r="C78" t="str">
            <v/>
          </cell>
        </row>
        <row r="79">
          <cell r="A79" t="str">
            <v/>
          </cell>
          <cell r="B79" t="str">
            <v/>
          </cell>
          <cell r="C79" t="str">
            <v/>
          </cell>
        </row>
        <row r="80">
          <cell r="A80" t="str">
            <v/>
          </cell>
          <cell r="B80" t="str">
            <v/>
          </cell>
          <cell r="C80" t="str">
            <v/>
          </cell>
        </row>
        <row r="81">
          <cell r="A81" t="str">
            <v/>
          </cell>
          <cell r="B81" t="str">
            <v/>
          </cell>
          <cell r="C81" t="str">
            <v/>
          </cell>
        </row>
        <row r="82">
          <cell r="A82" t="str">
            <v/>
          </cell>
          <cell r="B82" t="str">
            <v/>
          </cell>
          <cell r="C82" t="str">
            <v/>
          </cell>
        </row>
        <row r="83">
          <cell r="A83" t="str">
            <v/>
          </cell>
          <cell r="B83" t="str">
            <v/>
          </cell>
          <cell r="C83" t="str">
            <v/>
          </cell>
        </row>
        <row r="84">
          <cell r="A84" t="str">
            <v/>
          </cell>
          <cell r="B84" t="str">
            <v/>
          </cell>
          <cell r="C84" t="str">
            <v/>
          </cell>
        </row>
        <row r="85">
          <cell r="A85" t="str">
            <v/>
          </cell>
          <cell r="B85" t="str">
            <v/>
          </cell>
          <cell r="C85" t="str">
            <v/>
          </cell>
        </row>
        <row r="86">
          <cell r="A86" t="str">
            <v/>
          </cell>
          <cell r="B86" t="str">
            <v/>
          </cell>
          <cell r="C86" t="str">
            <v/>
          </cell>
        </row>
        <row r="87">
          <cell r="A87" t="str">
            <v/>
          </cell>
          <cell r="B87" t="str">
            <v/>
          </cell>
          <cell r="C87" t="str">
            <v/>
          </cell>
        </row>
        <row r="88">
          <cell r="A88" t="str">
            <v/>
          </cell>
          <cell r="B88" t="str">
            <v/>
          </cell>
          <cell r="C88" t="str">
            <v/>
          </cell>
        </row>
        <row r="89">
          <cell r="A89" t="str">
            <v/>
          </cell>
          <cell r="B89" t="str">
            <v/>
          </cell>
          <cell r="C89" t="str">
            <v/>
          </cell>
        </row>
        <row r="90">
          <cell r="A90" t="str">
            <v/>
          </cell>
          <cell r="B90" t="str">
            <v/>
          </cell>
          <cell r="C90" t="str">
            <v/>
          </cell>
        </row>
        <row r="91">
          <cell r="A91" t="str">
            <v/>
          </cell>
          <cell r="B91" t="str">
            <v/>
          </cell>
          <cell r="C91" t="str">
            <v/>
          </cell>
        </row>
        <row r="92">
          <cell r="A92" t="str">
            <v/>
          </cell>
          <cell r="B92" t="str">
            <v/>
          </cell>
          <cell r="C92" t="str">
            <v/>
          </cell>
        </row>
        <row r="93">
          <cell r="A93" t="str">
            <v/>
          </cell>
          <cell r="B93" t="str">
            <v/>
          </cell>
          <cell r="C93" t="str">
            <v/>
          </cell>
        </row>
        <row r="94">
          <cell r="A94" t="str">
            <v/>
          </cell>
          <cell r="B94" t="str">
            <v/>
          </cell>
          <cell r="C94" t="str">
            <v/>
          </cell>
        </row>
        <row r="95">
          <cell r="A95" t="str">
            <v/>
          </cell>
          <cell r="B95" t="str">
            <v/>
          </cell>
          <cell r="C95" t="str">
            <v/>
          </cell>
        </row>
        <row r="96">
          <cell r="A96" t="str">
            <v/>
          </cell>
          <cell r="B96" t="str">
            <v/>
          </cell>
          <cell r="C96" t="str">
            <v/>
          </cell>
        </row>
        <row r="97">
          <cell r="A97" t="str">
            <v/>
          </cell>
          <cell r="B97" t="str">
            <v/>
          </cell>
          <cell r="C97" t="str">
            <v/>
          </cell>
        </row>
        <row r="98">
          <cell r="A98" t="str">
            <v/>
          </cell>
          <cell r="B98" t="str">
            <v/>
          </cell>
          <cell r="C98" t="str">
            <v/>
          </cell>
        </row>
        <row r="99">
          <cell r="A99" t="str">
            <v/>
          </cell>
          <cell r="B99" t="str">
            <v/>
          </cell>
          <cell r="C99" t="str">
            <v/>
          </cell>
        </row>
        <row r="100">
          <cell r="A100" t="str">
            <v/>
          </cell>
          <cell r="B100" t="str">
            <v/>
          </cell>
          <cell r="C100" t="str">
            <v/>
          </cell>
        </row>
        <row r="101">
          <cell r="A101" t="str">
            <v/>
          </cell>
          <cell r="B101" t="str">
            <v/>
          </cell>
          <cell r="C101" t="str">
            <v/>
          </cell>
        </row>
        <row r="102">
          <cell r="A102" t="str">
            <v/>
          </cell>
          <cell r="B102" t="str">
            <v/>
          </cell>
          <cell r="C102" t="str">
            <v/>
          </cell>
        </row>
        <row r="103">
          <cell r="A103" t="str">
            <v/>
          </cell>
          <cell r="B103" t="str">
            <v/>
          </cell>
          <cell r="C103" t="str">
            <v/>
          </cell>
        </row>
        <row r="104">
          <cell r="A104" t="str">
            <v/>
          </cell>
          <cell r="B104" t="str">
            <v/>
          </cell>
          <cell r="C104" t="str">
            <v/>
          </cell>
        </row>
        <row r="105">
          <cell r="A105" t="str">
            <v/>
          </cell>
          <cell r="B105" t="str">
            <v/>
          </cell>
          <cell r="C105" t="str">
            <v/>
          </cell>
        </row>
        <row r="106">
          <cell r="A106" t="str">
            <v/>
          </cell>
          <cell r="B106" t="str">
            <v/>
          </cell>
          <cell r="C106" t="str">
            <v/>
          </cell>
        </row>
        <row r="107">
          <cell r="A107" t="str">
            <v/>
          </cell>
          <cell r="B107" t="str">
            <v/>
          </cell>
          <cell r="C107" t="str">
            <v/>
          </cell>
        </row>
        <row r="108">
          <cell r="A108" t="str">
            <v/>
          </cell>
          <cell r="B108" t="str">
            <v/>
          </cell>
          <cell r="C108" t="str">
            <v/>
          </cell>
        </row>
        <row r="109">
          <cell r="A109" t="str">
            <v/>
          </cell>
          <cell r="B109" t="str">
            <v/>
          </cell>
          <cell r="C109" t="str">
            <v/>
          </cell>
        </row>
        <row r="110">
          <cell r="A110" t="str">
            <v/>
          </cell>
          <cell r="B110" t="str">
            <v/>
          </cell>
          <cell r="C110" t="str">
            <v/>
          </cell>
        </row>
        <row r="111">
          <cell r="A111" t="str">
            <v/>
          </cell>
          <cell r="B111" t="str">
            <v/>
          </cell>
          <cell r="C111" t="str">
            <v/>
          </cell>
        </row>
        <row r="112">
          <cell r="A112" t="str">
            <v/>
          </cell>
          <cell r="B112" t="str">
            <v/>
          </cell>
          <cell r="C112" t="str">
            <v/>
          </cell>
        </row>
        <row r="113">
          <cell r="A113" t="str">
            <v/>
          </cell>
          <cell r="B113" t="str">
            <v/>
          </cell>
          <cell r="C113" t="str">
            <v/>
          </cell>
        </row>
        <row r="114">
          <cell r="A114" t="str">
            <v/>
          </cell>
          <cell r="B114" t="str">
            <v/>
          </cell>
          <cell r="C114" t="str">
            <v/>
          </cell>
        </row>
        <row r="115">
          <cell r="A115" t="str">
            <v/>
          </cell>
          <cell r="B115" t="str">
            <v/>
          </cell>
          <cell r="C115" t="str">
            <v/>
          </cell>
        </row>
        <row r="116">
          <cell r="A116" t="str">
            <v/>
          </cell>
          <cell r="B116" t="str">
            <v/>
          </cell>
          <cell r="C116" t="str">
            <v/>
          </cell>
        </row>
        <row r="117">
          <cell r="A117" t="str">
            <v/>
          </cell>
          <cell r="B117" t="str">
            <v/>
          </cell>
          <cell r="C117" t="str">
            <v/>
          </cell>
        </row>
        <row r="118">
          <cell r="A118" t="str">
            <v/>
          </cell>
          <cell r="B118" t="str">
            <v/>
          </cell>
          <cell r="C118" t="str">
            <v/>
          </cell>
        </row>
        <row r="119">
          <cell r="A119" t="str">
            <v/>
          </cell>
          <cell r="B119" t="str">
            <v/>
          </cell>
          <cell r="C119" t="str">
            <v/>
          </cell>
        </row>
        <row r="120">
          <cell r="A120" t="str">
            <v/>
          </cell>
          <cell r="B120" t="str">
            <v/>
          </cell>
          <cell r="C120" t="str">
            <v/>
          </cell>
        </row>
        <row r="121">
          <cell r="A121" t="str">
            <v/>
          </cell>
          <cell r="B121" t="str">
            <v/>
          </cell>
          <cell r="C121" t="str">
            <v/>
          </cell>
        </row>
        <row r="122">
          <cell r="A122" t="str">
            <v/>
          </cell>
          <cell r="B122" t="str">
            <v/>
          </cell>
          <cell r="C122" t="str">
            <v/>
          </cell>
        </row>
        <row r="123">
          <cell r="A123" t="str">
            <v/>
          </cell>
          <cell r="B123" t="str">
            <v/>
          </cell>
          <cell r="C123" t="str">
            <v/>
          </cell>
        </row>
        <row r="124">
          <cell r="A124" t="str">
            <v/>
          </cell>
          <cell r="B124" t="str">
            <v/>
          </cell>
          <cell r="C124" t="str">
            <v/>
          </cell>
        </row>
        <row r="125">
          <cell r="A125" t="str">
            <v/>
          </cell>
          <cell r="B125" t="str">
            <v/>
          </cell>
          <cell r="C125" t="str">
            <v/>
          </cell>
        </row>
        <row r="126">
          <cell r="A126" t="str">
            <v/>
          </cell>
          <cell r="B126" t="str">
            <v/>
          </cell>
          <cell r="C126" t="str">
            <v/>
          </cell>
        </row>
        <row r="127">
          <cell r="A127" t="str">
            <v/>
          </cell>
          <cell r="B127" t="str">
            <v/>
          </cell>
          <cell r="C127" t="str">
            <v/>
          </cell>
        </row>
        <row r="128">
          <cell r="A128" t="str">
            <v/>
          </cell>
          <cell r="B128" t="str">
            <v/>
          </cell>
          <cell r="C128" t="str">
            <v/>
          </cell>
        </row>
        <row r="129">
          <cell r="A129" t="str">
            <v/>
          </cell>
          <cell r="B129" t="str">
            <v/>
          </cell>
          <cell r="C129" t="str">
            <v/>
          </cell>
        </row>
        <row r="130">
          <cell r="A130" t="str">
            <v/>
          </cell>
          <cell r="B130" t="str">
            <v/>
          </cell>
          <cell r="C130" t="str">
            <v/>
          </cell>
        </row>
        <row r="131">
          <cell r="A131" t="str">
            <v/>
          </cell>
          <cell r="B131" t="str">
            <v/>
          </cell>
          <cell r="C131" t="str">
            <v/>
          </cell>
        </row>
        <row r="132">
          <cell r="A132" t="str">
            <v/>
          </cell>
          <cell r="B132" t="str">
            <v/>
          </cell>
          <cell r="C132" t="str">
            <v/>
          </cell>
        </row>
        <row r="133">
          <cell r="A133" t="str">
            <v/>
          </cell>
          <cell r="B133" t="str">
            <v/>
          </cell>
          <cell r="C133" t="str">
            <v/>
          </cell>
        </row>
        <row r="134">
          <cell r="A134" t="str">
            <v/>
          </cell>
          <cell r="B134" t="str">
            <v/>
          </cell>
          <cell r="C134" t="str">
            <v/>
          </cell>
        </row>
        <row r="135">
          <cell r="A135" t="str">
            <v/>
          </cell>
          <cell r="B135" t="str">
            <v/>
          </cell>
          <cell r="C135" t="str">
            <v/>
          </cell>
        </row>
        <row r="136">
          <cell r="A136" t="str">
            <v/>
          </cell>
          <cell r="B136" t="str">
            <v/>
          </cell>
          <cell r="C136" t="str">
            <v/>
          </cell>
        </row>
        <row r="137">
          <cell r="A137" t="str">
            <v/>
          </cell>
          <cell r="B137" t="str">
            <v/>
          </cell>
          <cell r="C137" t="str">
            <v/>
          </cell>
        </row>
        <row r="138">
          <cell r="A138" t="str">
            <v/>
          </cell>
          <cell r="B138" t="str">
            <v/>
          </cell>
          <cell r="C138" t="str">
            <v/>
          </cell>
        </row>
        <row r="139">
          <cell r="A139" t="str">
            <v/>
          </cell>
          <cell r="B139" t="str">
            <v/>
          </cell>
          <cell r="C139" t="str">
            <v/>
          </cell>
        </row>
        <row r="140">
          <cell r="A140" t="str">
            <v/>
          </cell>
          <cell r="B140" t="str">
            <v/>
          </cell>
          <cell r="C140" t="str">
            <v/>
          </cell>
        </row>
        <row r="141">
          <cell r="A141" t="str">
            <v/>
          </cell>
          <cell r="B141" t="str">
            <v/>
          </cell>
          <cell r="C141" t="str">
            <v/>
          </cell>
        </row>
        <row r="142">
          <cell r="A142" t="str">
            <v/>
          </cell>
          <cell r="B142" t="str">
            <v/>
          </cell>
          <cell r="C142" t="str">
            <v/>
          </cell>
        </row>
        <row r="143">
          <cell r="A143" t="str">
            <v/>
          </cell>
          <cell r="B143" t="str">
            <v/>
          </cell>
          <cell r="C143" t="str">
            <v/>
          </cell>
        </row>
        <row r="144">
          <cell r="A144" t="str">
            <v/>
          </cell>
          <cell r="B144" t="str">
            <v/>
          </cell>
          <cell r="C144" t="str">
            <v/>
          </cell>
        </row>
        <row r="145">
          <cell r="A145" t="str">
            <v/>
          </cell>
          <cell r="B145" t="str">
            <v/>
          </cell>
          <cell r="C145" t="str">
            <v/>
          </cell>
        </row>
        <row r="146">
          <cell r="A146" t="str">
            <v/>
          </cell>
          <cell r="B146" t="str">
            <v/>
          </cell>
          <cell r="C146" t="str">
            <v/>
          </cell>
        </row>
        <row r="147">
          <cell r="A147" t="str">
            <v/>
          </cell>
          <cell r="B147" t="str">
            <v/>
          </cell>
          <cell r="C147" t="str">
            <v/>
          </cell>
        </row>
        <row r="148">
          <cell r="A148" t="str">
            <v/>
          </cell>
          <cell r="B148" t="str">
            <v/>
          </cell>
          <cell r="C148" t="str">
            <v/>
          </cell>
        </row>
        <row r="149">
          <cell r="A149" t="str">
            <v/>
          </cell>
          <cell r="B149" t="str">
            <v/>
          </cell>
          <cell r="C149" t="str">
            <v/>
          </cell>
        </row>
        <row r="150">
          <cell r="A150" t="str">
            <v/>
          </cell>
          <cell r="B150" t="str">
            <v/>
          </cell>
          <cell r="C150" t="str">
            <v/>
          </cell>
        </row>
        <row r="151">
          <cell r="A151" t="str">
            <v/>
          </cell>
          <cell r="B151" t="str">
            <v/>
          </cell>
          <cell r="C151" t="str">
            <v/>
          </cell>
        </row>
        <row r="152">
          <cell r="A152" t="str">
            <v/>
          </cell>
          <cell r="B152" t="str">
            <v/>
          </cell>
          <cell r="C152" t="str">
            <v/>
          </cell>
        </row>
        <row r="153">
          <cell r="A153" t="str">
            <v/>
          </cell>
          <cell r="B153" t="str">
            <v/>
          </cell>
          <cell r="C153" t="str">
            <v/>
          </cell>
        </row>
        <row r="154">
          <cell r="A154" t="str">
            <v/>
          </cell>
          <cell r="B154" t="str">
            <v/>
          </cell>
          <cell r="C154" t="str">
            <v/>
          </cell>
        </row>
        <row r="155">
          <cell r="A155" t="str">
            <v/>
          </cell>
          <cell r="B155" t="str">
            <v/>
          </cell>
          <cell r="C155" t="str">
            <v/>
          </cell>
        </row>
        <row r="156">
          <cell r="A156" t="str">
            <v/>
          </cell>
          <cell r="B156" t="str">
            <v/>
          </cell>
          <cell r="C156" t="str">
            <v/>
          </cell>
        </row>
        <row r="157">
          <cell r="A157" t="str">
            <v/>
          </cell>
          <cell r="B157" t="str">
            <v/>
          </cell>
          <cell r="C157" t="str">
            <v/>
          </cell>
        </row>
        <row r="158">
          <cell r="A158" t="str">
            <v/>
          </cell>
          <cell r="B158" t="str">
            <v/>
          </cell>
          <cell r="C158" t="str">
            <v/>
          </cell>
        </row>
        <row r="159">
          <cell r="A159" t="str">
            <v/>
          </cell>
          <cell r="B159" t="str">
            <v/>
          </cell>
          <cell r="C159" t="str">
            <v/>
          </cell>
        </row>
        <row r="160">
          <cell r="A160" t="str">
            <v/>
          </cell>
          <cell r="B160" t="str">
            <v/>
          </cell>
          <cell r="C160" t="str">
            <v/>
          </cell>
        </row>
        <row r="161">
          <cell r="A161" t="str">
            <v/>
          </cell>
          <cell r="B161" t="str">
            <v/>
          </cell>
          <cell r="C161" t="str">
            <v/>
          </cell>
        </row>
        <row r="162">
          <cell r="A162" t="str">
            <v/>
          </cell>
          <cell r="B162" t="str">
            <v/>
          </cell>
          <cell r="C162" t="str">
            <v/>
          </cell>
        </row>
        <row r="163">
          <cell r="A163" t="str">
            <v/>
          </cell>
          <cell r="B163" t="str">
            <v/>
          </cell>
          <cell r="C163" t="str">
            <v/>
          </cell>
        </row>
        <row r="164">
          <cell r="A164" t="str">
            <v/>
          </cell>
          <cell r="B164" t="str">
            <v/>
          </cell>
          <cell r="C164" t="str">
            <v/>
          </cell>
        </row>
        <row r="165">
          <cell r="A165" t="str">
            <v/>
          </cell>
          <cell r="B165" t="str">
            <v/>
          </cell>
          <cell r="C165" t="str">
            <v/>
          </cell>
        </row>
        <row r="166">
          <cell r="A166" t="str">
            <v/>
          </cell>
          <cell r="B166" t="str">
            <v/>
          </cell>
          <cell r="C166" t="str">
            <v/>
          </cell>
        </row>
        <row r="167">
          <cell r="A167" t="str">
            <v/>
          </cell>
          <cell r="B167" t="str">
            <v/>
          </cell>
          <cell r="C167" t="str">
            <v/>
          </cell>
        </row>
        <row r="168">
          <cell r="A168" t="str">
            <v/>
          </cell>
          <cell r="B168" t="str">
            <v/>
          </cell>
          <cell r="C168" t="str">
            <v/>
          </cell>
        </row>
        <row r="169">
          <cell r="A169" t="str">
            <v/>
          </cell>
          <cell r="B169" t="str">
            <v/>
          </cell>
          <cell r="C169" t="str">
            <v/>
          </cell>
        </row>
        <row r="170">
          <cell r="A170" t="str">
            <v/>
          </cell>
          <cell r="B170" t="str">
            <v/>
          </cell>
          <cell r="C170" t="str">
            <v/>
          </cell>
        </row>
        <row r="171">
          <cell r="A171" t="str">
            <v/>
          </cell>
          <cell r="B171" t="str">
            <v/>
          </cell>
          <cell r="C171" t="str">
            <v/>
          </cell>
        </row>
        <row r="172">
          <cell r="A172" t="str">
            <v/>
          </cell>
          <cell r="B172" t="str">
            <v/>
          </cell>
          <cell r="C172" t="str">
            <v/>
          </cell>
        </row>
        <row r="173">
          <cell r="A173" t="str">
            <v/>
          </cell>
          <cell r="B173" t="str">
            <v/>
          </cell>
          <cell r="C173" t="str">
            <v/>
          </cell>
        </row>
        <row r="174">
          <cell r="A174" t="str">
            <v/>
          </cell>
          <cell r="B174" t="str">
            <v/>
          </cell>
          <cell r="C174" t="str">
            <v/>
          </cell>
        </row>
        <row r="175">
          <cell r="A175" t="str">
            <v/>
          </cell>
          <cell r="B175" t="str">
            <v/>
          </cell>
          <cell r="C175" t="str">
            <v/>
          </cell>
        </row>
        <row r="176">
          <cell r="A176" t="str">
            <v/>
          </cell>
          <cell r="B176" t="str">
            <v/>
          </cell>
          <cell r="C176" t="str">
            <v/>
          </cell>
        </row>
        <row r="177">
          <cell r="A177" t="str">
            <v/>
          </cell>
          <cell r="B177" t="str">
            <v/>
          </cell>
          <cell r="C177" t="str">
            <v/>
          </cell>
        </row>
        <row r="178">
          <cell r="A178" t="str">
            <v/>
          </cell>
          <cell r="B178" t="str">
            <v/>
          </cell>
          <cell r="C178" t="str">
            <v/>
          </cell>
        </row>
        <row r="179">
          <cell r="A179" t="str">
            <v/>
          </cell>
          <cell r="B179" t="str">
            <v/>
          </cell>
          <cell r="C179" t="str">
            <v/>
          </cell>
        </row>
        <row r="180">
          <cell r="A180" t="str">
            <v/>
          </cell>
          <cell r="B180" t="str">
            <v/>
          </cell>
          <cell r="C180" t="str">
            <v/>
          </cell>
        </row>
        <row r="181">
          <cell r="A181" t="str">
            <v/>
          </cell>
          <cell r="B181" t="str">
            <v/>
          </cell>
          <cell r="C181" t="str">
            <v/>
          </cell>
        </row>
        <row r="182">
          <cell r="A182" t="str">
            <v/>
          </cell>
          <cell r="B182" t="str">
            <v/>
          </cell>
          <cell r="C182" t="str">
            <v/>
          </cell>
        </row>
        <row r="183">
          <cell r="A183" t="str">
            <v/>
          </cell>
          <cell r="B183" t="str">
            <v/>
          </cell>
          <cell r="C183" t="str">
            <v/>
          </cell>
        </row>
        <row r="184">
          <cell r="A184" t="str">
            <v/>
          </cell>
          <cell r="B184" t="str">
            <v/>
          </cell>
          <cell r="C184" t="str">
            <v/>
          </cell>
        </row>
        <row r="185">
          <cell r="A185" t="str">
            <v/>
          </cell>
          <cell r="B185" t="str">
            <v/>
          </cell>
          <cell r="C185" t="str">
            <v/>
          </cell>
        </row>
        <row r="186">
          <cell r="A186" t="str">
            <v/>
          </cell>
          <cell r="B186" t="str">
            <v/>
          </cell>
          <cell r="C186" t="str">
            <v/>
          </cell>
        </row>
        <row r="187">
          <cell r="A187" t="str">
            <v/>
          </cell>
          <cell r="B187" t="str">
            <v/>
          </cell>
          <cell r="C187" t="str">
            <v/>
          </cell>
        </row>
        <row r="188">
          <cell r="A188" t="str">
            <v/>
          </cell>
          <cell r="B188" t="str">
            <v/>
          </cell>
          <cell r="C188" t="str">
            <v/>
          </cell>
        </row>
        <row r="189">
          <cell r="A189" t="str">
            <v/>
          </cell>
          <cell r="B189" t="str">
            <v/>
          </cell>
          <cell r="C189" t="str">
            <v/>
          </cell>
        </row>
        <row r="190">
          <cell r="A190" t="str">
            <v/>
          </cell>
          <cell r="B190" t="str">
            <v/>
          </cell>
          <cell r="C190" t="str">
            <v/>
          </cell>
        </row>
        <row r="191">
          <cell r="A191" t="str">
            <v/>
          </cell>
          <cell r="B191" t="str">
            <v/>
          </cell>
          <cell r="C191" t="str">
            <v/>
          </cell>
        </row>
        <row r="192">
          <cell r="A192" t="str">
            <v/>
          </cell>
          <cell r="B192" t="str">
            <v/>
          </cell>
          <cell r="C192" t="str">
            <v/>
          </cell>
        </row>
        <row r="193">
          <cell r="A193" t="str">
            <v/>
          </cell>
          <cell r="B193" t="str">
            <v/>
          </cell>
          <cell r="C193" t="str">
            <v/>
          </cell>
        </row>
        <row r="194">
          <cell r="A194" t="str">
            <v/>
          </cell>
          <cell r="B194" t="str">
            <v/>
          </cell>
          <cell r="C194" t="str">
            <v/>
          </cell>
        </row>
        <row r="195">
          <cell r="A195" t="str">
            <v/>
          </cell>
          <cell r="B195" t="str">
            <v/>
          </cell>
          <cell r="C195" t="str">
            <v/>
          </cell>
        </row>
        <row r="196">
          <cell r="A196" t="str">
            <v/>
          </cell>
          <cell r="B196" t="str">
            <v/>
          </cell>
          <cell r="C196" t="str">
            <v/>
          </cell>
        </row>
        <row r="197">
          <cell r="A197" t="str">
            <v/>
          </cell>
          <cell r="B197" t="str">
            <v/>
          </cell>
          <cell r="C197" t="str">
            <v/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5"/>
  <sheetViews>
    <sheetView tabSelected="1" workbookViewId="0">
      <selection activeCell="B4" sqref="B4:C4"/>
    </sheetView>
  </sheetViews>
  <sheetFormatPr defaultColWidth="0" defaultRowHeight="15" zeroHeight="1"/>
  <cols>
    <col min="1" max="1" width="3.5703125" style="60" customWidth="1"/>
    <col min="2" max="2" width="27.42578125" style="60" customWidth="1"/>
    <col min="3" max="3" width="97.85546875" style="60" customWidth="1"/>
    <col min="4" max="4" width="3.5703125" style="60" customWidth="1"/>
    <col min="5" max="16384" width="9.140625" style="60" hidden="1"/>
  </cols>
  <sheetData>
    <row r="1" spans="1:4" ht="48.75" customHeight="1">
      <c r="A1" s="109"/>
      <c r="B1" s="109"/>
      <c r="C1" s="109"/>
      <c r="D1" s="109"/>
    </row>
    <row r="2" spans="1:4" ht="36" customHeight="1">
      <c r="A2" s="109"/>
      <c r="B2" s="110" t="s">
        <v>133</v>
      </c>
      <c r="C2" s="110"/>
      <c r="D2" s="109"/>
    </row>
    <row r="3" spans="1:4" ht="129" customHeight="1">
      <c r="A3" s="109"/>
      <c r="B3" s="111"/>
      <c r="C3" s="111"/>
      <c r="D3" s="109"/>
    </row>
    <row r="4" spans="1:4" ht="30.75" customHeight="1">
      <c r="A4" s="109"/>
      <c r="B4" s="112" t="s">
        <v>134</v>
      </c>
      <c r="C4" s="112"/>
      <c r="D4" s="109"/>
    </row>
    <row r="5" spans="1:4" ht="97.5" customHeight="1">
      <c r="A5" s="109"/>
      <c r="B5" s="113" t="s">
        <v>157</v>
      </c>
      <c r="C5" s="113"/>
      <c r="D5" s="109"/>
    </row>
    <row r="6" spans="1:4" ht="51.75" customHeight="1">
      <c r="A6" s="109"/>
      <c r="B6" s="114"/>
      <c r="C6" s="114"/>
      <c r="D6" s="109"/>
    </row>
    <row r="7" spans="1:4" ht="18.75">
      <c r="A7" s="109"/>
      <c r="B7" s="98" t="s">
        <v>135</v>
      </c>
      <c r="C7" s="99" t="s">
        <v>139</v>
      </c>
      <c r="D7" s="109"/>
    </row>
    <row r="8" spans="1:4" ht="18.75">
      <c r="A8" s="109"/>
      <c r="B8" s="98" t="s">
        <v>136</v>
      </c>
      <c r="C8" s="99" t="s">
        <v>137</v>
      </c>
      <c r="D8" s="109"/>
    </row>
    <row r="9" spans="1:4" ht="18.75">
      <c r="A9" s="109"/>
      <c r="B9" s="98" t="s">
        <v>138</v>
      </c>
      <c r="C9" s="100" t="s">
        <v>143</v>
      </c>
      <c r="D9" s="109"/>
    </row>
    <row r="10" spans="1:4" ht="18.75">
      <c r="A10" s="109"/>
      <c r="B10" s="98" t="s">
        <v>140</v>
      </c>
      <c r="C10" s="99" t="s">
        <v>141</v>
      </c>
      <c r="D10" s="109"/>
    </row>
    <row r="11" spans="1:4" ht="37.5">
      <c r="A11" s="109"/>
      <c r="B11" s="98" t="s">
        <v>142</v>
      </c>
      <c r="C11" s="99" t="s">
        <v>144</v>
      </c>
      <c r="D11" s="109"/>
    </row>
    <row r="12" spans="1:4" ht="18.75">
      <c r="A12" s="109"/>
      <c r="B12" s="98" t="s">
        <v>145</v>
      </c>
      <c r="C12" s="99" t="s">
        <v>147</v>
      </c>
      <c r="D12" s="109"/>
    </row>
    <row r="13" spans="1:4" ht="18.75">
      <c r="A13" s="109"/>
      <c r="B13" s="98" t="s">
        <v>146</v>
      </c>
      <c r="C13" s="99" t="s">
        <v>152</v>
      </c>
      <c r="D13" s="109"/>
    </row>
    <row r="14" spans="1:4" ht="18.75">
      <c r="A14" s="109"/>
      <c r="B14" s="98" t="s">
        <v>148</v>
      </c>
      <c r="C14" s="99" t="s">
        <v>149</v>
      </c>
      <c r="D14" s="109"/>
    </row>
    <row r="15" spans="1:4" ht="18.75">
      <c r="A15" s="109"/>
      <c r="B15" s="98" t="s">
        <v>127</v>
      </c>
      <c r="C15" s="99" t="s">
        <v>150</v>
      </c>
      <c r="D15" s="109"/>
    </row>
    <row r="16" spans="1:4" ht="37.5">
      <c r="A16" s="109"/>
      <c r="B16" s="98" t="s">
        <v>151</v>
      </c>
      <c r="C16" s="99" t="s">
        <v>153</v>
      </c>
      <c r="D16" s="109"/>
    </row>
    <row r="17" spans="1:4" ht="46.5">
      <c r="A17" s="109"/>
      <c r="B17" s="101" t="s">
        <v>154</v>
      </c>
      <c r="C17" s="102" t="s">
        <v>155</v>
      </c>
      <c r="D17" s="109"/>
    </row>
    <row r="18" spans="1:4" ht="18.75" customHeight="1">
      <c r="A18" s="109"/>
      <c r="B18" s="107"/>
      <c r="C18" s="107"/>
      <c r="D18" s="109"/>
    </row>
    <row r="19" spans="1:4" ht="18.75" customHeight="1">
      <c r="A19" s="109"/>
      <c r="B19" s="108"/>
      <c r="C19" s="108"/>
      <c r="D19" s="109"/>
    </row>
    <row r="20" spans="1:4" ht="18.75" customHeight="1">
      <c r="A20" s="109"/>
      <c r="B20" s="108"/>
      <c r="C20" s="108"/>
      <c r="D20" s="109"/>
    </row>
    <row r="21" spans="1:4" ht="18.75" customHeight="1">
      <c r="A21" s="109"/>
      <c r="B21" s="108"/>
      <c r="C21" s="108"/>
      <c r="D21" s="109"/>
    </row>
    <row r="22" spans="1:4" ht="18.75" customHeight="1">
      <c r="A22" s="109"/>
      <c r="B22" s="108"/>
      <c r="C22" s="108"/>
      <c r="D22" s="109"/>
    </row>
    <row r="23" spans="1:4" ht="18.75" customHeight="1">
      <c r="A23" s="109"/>
      <c r="B23" s="108"/>
      <c r="C23" s="108"/>
      <c r="D23" s="109"/>
    </row>
    <row r="24" spans="1:4" ht="34.5" customHeight="1">
      <c r="A24" s="109"/>
      <c r="B24" s="108"/>
      <c r="C24" s="108"/>
      <c r="D24" s="109"/>
    </row>
    <row r="25" spans="1:4" ht="18.75">
      <c r="A25" s="109"/>
      <c r="B25" s="109"/>
      <c r="C25" s="109"/>
      <c r="D25" s="109"/>
    </row>
  </sheetData>
  <sheetProtection password="FC12" sheet="1" objects="1" scenarios="1"/>
  <mergeCells count="10">
    <mergeCell ref="B18:C24"/>
    <mergeCell ref="A1:D1"/>
    <mergeCell ref="A2:A25"/>
    <mergeCell ref="D2:D25"/>
    <mergeCell ref="B25:C25"/>
    <mergeCell ref="B2:C2"/>
    <mergeCell ref="B3:C3"/>
    <mergeCell ref="B4:C4"/>
    <mergeCell ref="B5:C5"/>
    <mergeCell ref="B6:C6"/>
  </mergeCells>
  <pageMargins left="0.7" right="0.7" top="0.75" bottom="0.75" header="0.3" footer="0.3"/>
  <pageSetup scale="68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C00000"/>
  </sheetPr>
  <dimension ref="A1:J33"/>
  <sheetViews>
    <sheetView topLeftCell="A4" workbookViewId="0">
      <selection activeCell="E4" sqref="E4"/>
    </sheetView>
  </sheetViews>
  <sheetFormatPr defaultColWidth="0" defaultRowHeight="15" zeroHeight="1"/>
  <cols>
    <col min="1" max="1" width="1.7109375" customWidth="1"/>
    <col min="2" max="2" width="13" customWidth="1"/>
    <col min="3" max="4" width="28.85546875" customWidth="1"/>
    <col min="5" max="5" width="12.42578125" customWidth="1"/>
    <col min="6" max="6" width="1.42578125" customWidth="1"/>
    <col min="7" max="7" width="6.140625" customWidth="1"/>
    <col min="8" max="8" width="42.42578125" customWidth="1"/>
    <col min="9" max="9" width="43.85546875" customWidth="1"/>
    <col min="10" max="10" width="1.28515625" customWidth="1"/>
    <col min="11" max="16384" width="9.140625" hidden="1"/>
  </cols>
  <sheetData>
    <row r="1" spans="1:10" ht="30" customHeight="1">
      <c r="A1" s="117"/>
      <c r="B1" s="119" t="s">
        <v>0</v>
      </c>
      <c r="C1" s="119"/>
      <c r="D1" s="119"/>
      <c r="E1" s="119"/>
      <c r="F1" s="119"/>
      <c r="G1" s="119"/>
      <c r="H1" s="119"/>
      <c r="I1" s="119"/>
      <c r="J1" s="117"/>
    </row>
    <row r="2" spans="1:10" s="1" customFormat="1" ht="19.5" customHeight="1">
      <c r="A2" s="117"/>
      <c r="B2" s="17" t="s">
        <v>62</v>
      </c>
      <c r="C2" s="122" t="s">
        <v>59</v>
      </c>
      <c r="D2" s="122"/>
      <c r="E2" s="123"/>
      <c r="F2" s="117"/>
      <c r="G2" s="118" t="s">
        <v>104</v>
      </c>
      <c r="H2" s="118"/>
      <c r="I2" s="118"/>
      <c r="J2" s="117"/>
    </row>
    <row r="3" spans="1:10" s="1" customFormat="1" ht="19.5" customHeight="1">
      <c r="A3" s="117"/>
      <c r="B3" s="18" t="s">
        <v>63</v>
      </c>
      <c r="C3" s="34" t="s">
        <v>60</v>
      </c>
      <c r="D3" s="19" t="s">
        <v>65</v>
      </c>
      <c r="E3" s="35" t="s">
        <v>156</v>
      </c>
      <c r="F3" s="117"/>
      <c r="G3" s="41">
        <v>1</v>
      </c>
      <c r="H3" s="115" t="s">
        <v>102</v>
      </c>
      <c r="I3" s="115"/>
      <c r="J3" s="117"/>
    </row>
    <row r="4" spans="1:10" s="1" customFormat="1" ht="19.5" customHeight="1">
      <c r="A4" s="117"/>
      <c r="B4" s="18" t="s">
        <v>64</v>
      </c>
      <c r="C4" s="34" t="s">
        <v>61</v>
      </c>
      <c r="D4" s="19" t="s">
        <v>66</v>
      </c>
      <c r="E4" s="35">
        <v>21679</v>
      </c>
      <c r="F4" s="117"/>
      <c r="G4" s="15">
        <v>2</v>
      </c>
      <c r="H4" s="115" t="s">
        <v>103</v>
      </c>
      <c r="I4" s="115"/>
      <c r="J4" s="117"/>
    </row>
    <row r="5" spans="1:10" ht="19.5" customHeight="1">
      <c r="A5" s="117"/>
      <c r="B5" s="21" t="s">
        <v>78</v>
      </c>
      <c r="C5" s="128" t="s">
        <v>79</v>
      </c>
      <c r="D5" s="128"/>
      <c r="E5" s="128"/>
      <c r="F5" s="117"/>
      <c r="G5" s="116"/>
      <c r="H5" s="116"/>
      <c r="I5" s="116"/>
      <c r="J5" s="117"/>
    </row>
    <row r="6" spans="1:10" ht="24.75" customHeight="1">
      <c r="A6" s="117"/>
      <c r="B6" s="124" t="s">
        <v>1</v>
      </c>
      <c r="C6" s="125"/>
      <c r="D6" s="125"/>
      <c r="E6" s="126"/>
      <c r="F6" s="117"/>
      <c r="G6" s="116"/>
      <c r="H6" s="116"/>
      <c r="I6" s="116"/>
      <c r="J6" s="117"/>
    </row>
    <row r="7" spans="1:10" ht="18.75">
      <c r="A7" s="117"/>
      <c r="B7" s="6" t="s">
        <v>2</v>
      </c>
      <c r="C7" s="127" t="s">
        <v>3</v>
      </c>
      <c r="D7" s="127"/>
      <c r="E7" s="127"/>
      <c r="F7" s="117"/>
      <c r="G7" s="6" t="s">
        <v>2</v>
      </c>
      <c r="H7" s="6" t="s">
        <v>4</v>
      </c>
      <c r="I7" s="6" t="s">
        <v>5</v>
      </c>
      <c r="J7" s="117"/>
    </row>
    <row r="8" spans="1:10" ht="18.75" customHeight="1">
      <c r="A8" s="117"/>
      <c r="B8" s="5">
        <f>IF(C8="","",ROWS($C$5:C5))</f>
        <v>1</v>
      </c>
      <c r="C8" s="120" t="s">
        <v>38</v>
      </c>
      <c r="D8" s="121"/>
      <c r="E8" s="121"/>
      <c r="F8" s="117"/>
      <c r="G8" s="23">
        <f>IF(H8="","",ROWS($C$5:H5))</f>
        <v>1</v>
      </c>
      <c r="H8" s="36" t="s">
        <v>6</v>
      </c>
      <c r="I8" s="37" t="s">
        <v>21</v>
      </c>
      <c r="J8" s="117"/>
    </row>
    <row r="9" spans="1:10" ht="18.75" customHeight="1">
      <c r="A9" s="117"/>
      <c r="B9" s="5">
        <f>IF(C9="","",ROWS($C$5:C6))</f>
        <v>2</v>
      </c>
      <c r="C9" s="120" t="s">
        <v>80</v>
      </c>
      <c r="D9" s="121"/>
      <c r="E9" s="121"/>
      <c r="F9" s="117"/>
      <c r="G9" s="23">
        <f>IF(H9="","",ROWS($C$5:H6))</f>
        <v>2</v>
      </c>
      <c r="H9" s="38" t="s">
        <v>7</v>
      </c>
      <c r="I9" s="39" t="s">
        <v>21</v>
      </c>
      <c r="J9" s="117"/>
    </row>
    <row r="10" spans="1:10" ht="18.75" customHeight="1">
      <c r="A10" s="117"/>
      <c r="B10" s="5">
        <f>IF(C10="","",ROWS($C$5:C7))</f>
        <v>3</v>
      </c>
      <c r="C10" s="120" t="s">
        <v>41</v>
      </c>
      <c r="D10" s="121"/>
      <c r="E10" s="121"/>
      <c r="F10" s="117"/>
      <c r="G10" s="23">
        <f>IF(H10="","",ROWS($C$5:H7))</f>
        <v>3</v>
      </c>
      <c r="H10" s="38" t="s">
        <v>8</v>
      </c>
      <c r="I10" s="39" t="s">
        <v>22</v>
      </c>
      <c r="J10" s="117"/>
    </row>
    <row r="11" spans="1:10" ht="18.75" customHeight="1">
      <c r="A11" s="117"/>
      <c r="B11" s="5">
        <f>IF(C11="","",ROWS($C$5:C8))</f>
        <v>4</v>
      </c>
      <c r="C11" s="120" t="s">
        <v>39</v>
      </c>
      <c r="D11" s="121"/>
      <c r="E11" s="121"/>
      <c r="F11" s="117"/>
      <c r="G11" s="23">
        <f>IF(H11="","",ROWS($C$5:H8))</f>
        <v>4</v>
      </c>
      <c r="H11" s="38" t="s">
        <v>9</v>
      </c>
      <c r="I11" s="39" t="s">
        <v>22</v>
      </c>
      <c r="J11" s="117"/>
    </row>
    <row r="12" spans="1:10" ht="18.75" customHeight="1">
      <c r="A12" s="117"/>
      <c r="B12" s="5">
        <f>IF(C12="","",ROWS($C$5:C9))</f>
        <v>5</v>
      </c>
      <c r="C12" s="120" t="s">
        <v>40</v>
      </c>
      <c r="D12" s="121"/>
      <c r="E12" s="121"/>
      <c r="F12" s="117"/>
      <c r="G12" s="23">
        <f>IF(H12="","",ROWS($C$5:H9))</f>
        <v>5</v>
      </c>
      <c r="H12" s="38" t="s">
        <v>10</v>
      </c>
      <c r="I12" s="39" t="s">
        <v>22</v>
      </c>
      <c r="J12" s="117"/>
    </row>
    <row r="13" spans="1:10" ht="18.75" customHeight="1">
      <c r="A13" s="117"/>
      <c r="B13" s="5">
        <f>IF(C13="","",ROWS($C$5:C10))</f>
        <v>6</v>
      </c>
      <c r="C13" s="120" t="s">
        <v>81</v>
      </c>
      <c r="D13" s="121"/>
      <c r="E13" s="121"/>
      <c r="F13" s="117"/>
      <c r="G13" s="23">
        <f>IF(H13="","",ROWS($C$5:H10))</f>
        <v>6</v>
      </c>
      <c r="H13" s="38" t="s">
        <v>11</v>
      </c>
      <c r="I13" s="39" t="s">
        <v>22</v>
      </c>
      <c r="J13" s="117"/>
    </row>
    <row r="14" spans="1:10" ht="30">
      <c r="A14" s="117"/>
      <c r="B14" s="5" t="str">
        <f>IF(C14="","",ROWS($C$5:C11))</f>
        <v/>
      </c>
      <c r="C14" s="120"/>
      <c r="D14" s="121"/>
      <c r="E14" s="121"/>
      <c r="F14" s="117"/>
      <c r="G14" s="23">
        <f>IF(H14="","",ROWS($C$5:H11))</f>
        <v>7</v>
      </c>
      <c r="H14" s="38" t="s">
        <v>12</v>
      </c>
      <c r="I14" s="39" t="s">
        <v>23</v>
      </c>
      <c r="J14" s="117"/>
    </row>
    <row r="15" spans="1:10" ht="30">
      <c r="A15" s="117"/>
      <c r="B15" s="5" t="str">
        <f>IF(C15="","",ROWS($C$5:C12))</f>
        <v/>
      </c>
      <c r="C15" s="120"/>
      <c r="D15" s="121"/>
      <c r="E15" s="121"/>
      <c r="F15" s="117"/>
      <c r="G15" s="23">
        <f>IF(H15="","",ROWS($C$5:H12))</f>
        <v>8</v>
      </c>
      <c r="H15" s="38" t="s">
        <v>13</v>
      </c>
      <c r="I15" s="39" t="s">
        <v>24</v>
      </c>
      <c r="J15" s="117"/>
    </row>
    <row r="16" spans="1:10" ht="18.75">
      <c r="A16" s="117"/>
      <c r="B16" s="5" t="str">
        <f>IF(C16="","",ROWS($C$5:C13))</f>
        <v/>
      </c>
      <c r="C16" s="120"/>
      <c r="D16" s="121"/>
      <c r="E16" s="121"/>
      <c r="F16" s="117"/>
      <c r="G16" s="23">
        <f>IF(H16="","",ROWS($C$5:H13))</f>
        <v>9</v>
      </c>
      <c r="H16" s="38" t="s">
        <v>14</v>
      </c>
      <c r="I16" s="39" t="s">
        <v>25</v>
      </c>
      <c r="J16" s="117"/>
    </row>
    <row r="17" spans="1:10" ht="30">
      <c r="A17" s="117"/>
      <c r="B17" s="5" t="str">
        <f>IF(C17="","",ROWS($C$5:C14))</f>
        <v/>
      </c>
      <c r="C17" s="120"/>
      <c r="D17" s="121"/>
      <c r="E17" s="121"/>
      <c r="F17" s="117"/>
      <c r="G17" s="23">
        <f>IF(H17="","",ROWS($C$5:H14))</f>
        <v>10</v>
      </c>
      <c r="H17" s="38" t="s">
        <v>15</v>
      </c>
      <c r="I17" s="39" t="s">
        <v>26</v>
      </c>
      <c r="J17" s="117"/>
    </row>
    <row r="18" spans="1:10" ht="30">
      <c r="A18" s="117"/>
      <c r="B18" s="5" t="str">
        <f>IF(C18="","",ROWS($C$5:C15))</f>
        <v/>
      </c>
      <c r="C18" s="120"/>
      <c r="D18" s="121"/>
      <c r="E18" s="121"/>
      <c r="F18" s="117"/>
      <c r="G18" s="23">
        <f>IF(H18="","",ROWS($C$5:H15))</f>
        <v>11</v>
      </c>
      <c r="H18" s="38" t="s">
        <v>34</v>
      </c>
      <c r="I18" s="39" t="s">
        <v>26</v>
      </c>
      <c r="J18" s="117"/>
    </row>
    <row r="19" spans="1:10" ht="30">
      <c r="A19" s="117"/>
      <c r="B19" s="5" t="str">
        <f>IF(C19="","",ROWS($C$5:C16))</f>
        <v/>
      </c>
      <c r="C19" s="120"/>
      <c r="D19" s="121"/>
      <c r="E19" s="121"/>
      <c r="F19" s="117"/>
      <c r="G19" s="23">
        <f>IF(H19="","",ROWS($C$5:H16))</f>
        <v>12</v>
      </c>
      <c r="H19" s="38" t="s">
        <v>16</v>
      </c>
      <c r="I19" s="39" t="s">
        <v>26</v>
      </c>
      <c r="J19" s="117"/>
    </row>
    <row r="20" spans="1:10" ht="18.75">
      <c r="A20" s="117"/>
      <c r="B20" s="5" t="str">
        <f>IF(C20="","",ROWS($C$5:C17))</f>
        <v/>
      </c>
      <c r="C20" s="120"/>
      <c r="D20" s="121"/>
      <c r="E20" s="121"/>
      <c r="F20" s="117"/>
      <c r="G20" s="23">
        <f>IF(H20="","",ROWS($C$5:H17))</f>
        <v>13</v>
      </c>
      <c r="H20" s="38" t="s">
        <v>28</v>
      </c>
      <c r="I20" s="39" t="s">
        <v>27</v>
      </c>
      <c r="J20" s="117"/>
    </row>
    <row r="21" spans="1:10" ht="18.75">
      <c r="A21" s="117"/>
      <c r="B21" s="5" t="str">
        <f>IF(C21="","",ROWS($C$5:C18))</f>
        <v/>
      </c>
      <c r="C21" s="120"/>
      <c r="D21" s="121"/>
      <c r="E21" s="121"/>
      <c r="F21" s="117"/>
      <c r="G21" s="23">
        <f>IF(H21="","",ROWS($C$5:H18))</f>
        <v>14</v>
      </c>
      <c r="H21" s="38" t="s">
        <v>82</v>
      </c>
      <c r="I21" s="39" t="s">
        <v>27</v>
      </c>
      <c r="J21" s="117"/>
    </row>
    <row r="22" spans="1:10" ht="18.75">
      <c r="A22" s="117"/>
      <c r="B22" s="5" t="str">
        <f>IF(C22="","",ROWS($C$5:C19))</f>
        <v/>
      </c>
      <c r="C22" s="120"/>
      <c r="D22" s="121"/>
      <c r="E22" s="121"/>
      <c r="F22" s="117"/>
      <c r="G22" s="23">
        <f>IF(H22="","",ROWS($C$5:H19))</f>
        <v>15</v>
      </c>
      <c r="H22" s="38" t="s">
        <v>35</v>
      </c>
      <c r="I22" s="39" t="s">
        <v>27</v>
      </c>
      <c r="J22" s="117"/>
    </row>
    <row r="23" spans="1:10" ht="30">
      <c r="A23" s="117"/>
      <c r="B23" s="5" t="str">
        <f>IF(C23="","",ROWS($C$5:C20))</f>
        <v/>
      </c>
      <c r="C23" s="120"/>
      <c r="D23" s="121"/>
      <c r="E23" s="121"/>
      <c r="F23" s="117"/>
      <c r="G23" s="23">
        <f>IF(H23="","",ROWS($C$5:H20))</f>
        <v>16</v>
      </c>
      <c r="H23" s="38" t="s">
        <v>30</v>
      </c>
      <c r="I23" s="39" t="s">
        <v>29</v>
      </c>
      <c r="J23" s="117"/>
    </row>
    <row r="24" spans="1:10" ht="30">
      <c r="A24" s="117"/>
      <c r="B24" s="5" t="str">
        <f>IF(C24="","",ROWS($C$5:C21))</f>
        <v/>
      </c>
      <c r="C24" s="120"/>
      <c r="D24" s="121"/>
      <c r="E24" s="121"/>
      <c r="F24" s="117"/>
      <c r="G24" s="23">
        <f>IF(H24="","",ROWS($C$5:H21))</f>
        <v>17</v>
      </c>
      <c r="H24" s="38" t="s">
        <v>18</v>
      </c>
      <c r="I24" s="39" t="s">
        <v>29</v>
      </c>
      <c r="J24" s="117"/>
    </row>
    <row r="25" spans="1:10" ht="30">
      <c r="A25" s="117"/>
      <c r="B25" s="5" t="str">
        <f>IF(C25="","",ROWS($C$5:C22))</f>
        <v/>
      </c>
      <c r="C25" s="120"/>
      <c r="D25" s="121"/>
      <c r="E25" s="121"/>
      <c r="F25" s="117"/>
      <c r="G25" s="23">
        <f>IF(H25="","",ROWS($C$5:H22))</f>
        <v>18</v>
      </c>
      <c r="H25" s="38" t="s">
        <v>19</v>
      </c>
      <c r="I25" s="39" t="s">
        <v>29</v>
      </c>
      <c r="J25" s="117"/>
    </row>
    <row r="26" spans="1:10" ht="30">
      <c r="A26" s="117"/>
      <c r="B26" s="5" t="str">
        <f>IF(C26="","",ROWS($C$5:C23))</f>
        <v/>
      </c>
      <c r="C26" s="120"/>
      <c r="D26" s="121"/>
      <c r="E26" s="121"/>
      <c r="F26" s="117"/>
      <c r="G26" s="23">
        <f>IF(H26="","",ROWS($C$5:H23))</f>
        <v>19</v>
      </c>
      <c r="H26" s="38" t="s">
        <v>20</v>
      </c>
      <c r="I26" s="39" t="s">
        <v>29</v>
      </c>
      <c r="J26" s="117"/>
    </row>
    <row r="27" spans="1:10" ht="18.75">
      <c r="A27" s="117"/>
      <c r="B27" s="5" t="str">
        <f>IF(C27="","",ROWS($C$5:C24))</f>
        <v/>
      </c>
      <c r="C27" s="120"/>
      <c r="D27" s="121"/>
      <c r="E27" s="121"/>
      <c r="F27" s="117"/>
      <c r="G27" s="23">
        <f>IF(H27="","",ROWS($C$5:H24))</f>
        <v>20</v>
      </c>
      <c r="H27" s="38" t="s">
        <v>17</v>
      </c>
      <c r="I27" s="39" t="s">
        <v>27</v>
      </c>
      <c r="J27" s="117"/>
    </row>
    <row r="28" spans="1:10" ht="18.75">
      <c r="A28" s="117"/>
      <c r="B28" s="5" t="str">
        <f>IF(C28="","",ROWS($C$5:C25))</f>
        <v/>
      </c>
      <c r="C28" s="120"/>
      <c r="D28" s="121"/>
      <c r="E28" s="121"/>
      <c r="F28" s="117"/>
      <c r="G28" s="23" t="str">
        <f>IF(H28="","",ROWS($C$5:H25))</f>
        <v/>
      </c>
      <c r="H28" s="38"/>
      <c r="I28" s="39"/>
      <c r="J28" s="117"/>
    </row>
    <row r="29" spans="1:10" ht="18.75">
      <c r="A29" s="117"/>
      <c r="B29" s="5" t="str">
        <f>IF(C29="","",ROWS($C$5:C26))</f>
        <v/>
      </c>
      <c r="C29" s="120"/>
      <c r="D29" s="121"/>
      <c r="E29" s="121"/>
      <c r="F29" s="117"/>
      <c r="G29" s="23" t="str">
        <f>IF(H29="","",ROWS($C$5:H26))</f>
        <v/>
      </c>
      <c r="H29" s="38"/>
      <c r="I29" s="39"/>
      <c r="J29" s="117"/>
    </row>
    <row r="30" spans="1:10" ht="18.75">
      <c r="A30" s="117"/>
      <c r="B30" s="5" t="str">
        <f>IF(C30="","",ROWS($C$5:C27))</f>
        <v/>
      </c>
      <c r="C30" s="120"/>
      <c r="D30" s="121"/>
      <c r="E30" s="121"/>
      <c r="F30" s="117"/>
      <c r="G30" s="23" t="str">
        <f>IF(H30="","",ROWS($C$5:H27))</f>
        <v/>
      </c>
      <c r="H30" s="38"/>
      <c r="I30" s="39"/>
      <c r="J30" s="117"/>
    </row>
    <row r="31" spans="1:10" ht="18.75">
      <c r="A31" s="117"/>
      <c r="B31" s="5" t="str">
        <f>IF(C31="","",ROWS($C$5:C28))</f>
        <v/>
      </c>
      <c r="C31" s="120"/>
      <c r="D31" s="121"/>
      <c r="E31" s="121"/>
      <c r="F31" s="117"/>
      <c r="G31" s="23" t="str">
        <f>IF(H31="","",ROWS($C$5:H28))</f>
        <v/>
      </c>
      <c r="H31" s="38"/>
      <c r="I31" s="39"/>
      <c r="J31" s="117"/>
    </row>
    <row r="32" spans="1:10" ht="18.75">
      <c r="A32" s="117"/>
      <c r="B32" s="5" t="str">
        <f>IF(C32="","",ROWS($C$5:C29))</f>
        <v/>
      </c>
      <c r="C32" s="120"/>
      <c r="D32" s="121"/>
      <c r="E32" s="121"/>
      <c r="F32" s="117"/>
      <c r="G32" s="23" t="str">
        <f>IF(H32="","",ROWS($C$5:H29))</f>
        <v/>
      </c>
      <c r="H32" s="38"/>
      <c r="I32" s="39"/>
      <c r="J32" s="117"/>
    </row>
    <row r="33" spans="1:10" ht="9" customHeight="1">
      <c r="A33" s="117"/>
      <c r="B33" s="117"/>
      <c r="C33" s="117"/>
      <c r="D33" s="117"/>
      <c r="E33" s="117"/>
      <c r="F33" s="117"/>
      <c r="G33" s="7"/>
      <c r="H33" s="7"/>
      <c r="I33" s="7"/>
      <c r="J33" s="117"/>
    </row>
  </sheetData>
  <sheetProtection password="FC12" sheet="1" objects="1" scenarios="1"/>
  <mergeCells count="38">
    <mergeCell ref="C12:E12"/>
    <mergeCell ref="C2:E2"/>
    <mergeCell ref="B6:E6"/>
    <mergeCell ref="C7:E7"/>
    <mergeCell ref="C8:E8"/>
    <mergeCell ref="C9:E9"/>
    <mergeCell ref="C10:E10"/>
    <mergeCell ref="C11:E11"/>
    <mergeCell ref="C5:E5"/>
    <mergeCell ref="C13:E13"/>
    <mergeCell ref="C23:E23"/>
    <mergeCell ref="C26:E26"/>
    <mergeCell ref="C32:E32"/>
    <mergeCell ref="C16:E16"/>
    <mergeCell ref="C17:E17"/>
    <mergeCell ref="C18:E18"/>
    <mergeCell ref="C19:E19"/>
    <mergeCell ref="C24:E24"/>
    <mergeCell ref="C25:E25"/>
    <mergeCell ref="C20:E20"/>
    <mergeCell ref="C21:E21"/>
    <mergeCell ref="C22:E22"/>
    <mergeCell ref="H3:I3"/>
    <mergeCell ref="H4:I4"/>
    <mergeCell ref="G5:I6"/>
    <mergeCell ref="J1:J33"/>
    <mergeCell ref="F2:F32"/>
    <mergeCell ref="A33:F33"/>
    <mergeCell ref="G2:I2"/>
    <mergeCell ref="B1:I1"/>
    <mergeCell ref="C27:E27"/>
    <mergeCell ref="C28:E28"/>
    <mergeCell ref="C29:E29"/>
    <mergeCell ref="C30:E30"/>
    <mergeCell ref="A1:A32"/>
    <mergeCell ref="C31:E31"/>
    <mergeCell ref="C14:E14"/>
    <mergeCell ref="C15:E15"/>
  </mergeCells>
  <pageMargins left="0.37" right="0.31" top="0.33" bottom="0.28999999999999998" header="0.3" footer="0.3"/>
  <pageSetup scale="73" orientation="landscape" verticalDpi="0" r:id="rId1"/>
  <headerFooter>
    <oddFooter>&amp;C&amp;"Arial Black,Regular"RAJTEACHERS.NET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50"/>
  </sheetPr>
  <dimension ref="A1:Z25"/>
  <sheetViews>
    <sheetView workbookViewId="0">
      <selection activeCell="A11" sqref="A11"/>
    </sheetView>
  </sheetViews>
  <sheetFormatPr defaultColWidth="0" defaultRowHeight="15" zeroHeight="1"/>
  <cols>
    <col min="1" max="1" width="4.42578125" customWidth="1"/>
    <col min="2" max="2" width="34.42578125" customWidth="1"/>
    <col min="3" max="3" width="9.5703125" customWidth="1"/>
    <col min="4" max="4" width="9" customWidth="1"/>
    <col min="5" max="5" width="7.7109375" customWidth="1"/>
    <col min="6" max="6" width="9.7109375" customWidth="1"/>
    <col min="7" max="7" width="7.42578125" customWidth="1"/>
    <col min="8" max="8" width="9.85546875" customWidth="1"/>
    <col min="9" max="10" width="10.28515625" customWidth="1"/>
    <col min="11" max="11" width="8.85546875" customWidth="1"/>
    <col min="12" max="13" width="9.140625" customWidth="1"/>
    <col min="14" max="14" width="8.7109375" customWidth="1"/>
    <col min="15" max="15" width="14.28515625" customWidth="1"/>
    <col min="16" max="17" width="9.140625" customWidth="1"/>
    <col min="18" max="18" width="14.42578125" customWidth="1"/>
    <col min="19" max="19" width="12.5703125" customWidth="1"/>
    <col min="20" max="20" width="14.85546875" customWidth="1"/>
    <col min="21" max="21" width="15.28515625" customWidth="1"/>
    <col min="22" max="22" width="11.42578125" customWidth="1"/>
    <col min="23" max="25" width="8" customWidth="1"/>
    <col min="26" max="26" width="12.140625" customWidth="1"/>
    <col min="27" max="16384" width="9.140625" hidden="1"/>
  </cols>
  <sheetData>
    <row r="1" spans="1:26" ht="27.75">
      <c r="A1" s="130" t="str">
        <f>CONCATENATE(MASTER!B2," ",MASTER!C2," ",MASTER!B3," ",MASTER!C3," ",MASTER!B4," ",MASTER!C4)</f>
        <v>dk;kZy; jktdh; mPp ek/;fed fo|ky;] xksj/kuiqjk CykWd vV# ftyk ckjka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2"/>
    </row>
    <row r="2" spans="1:26" ht="26.25">
      <c r="A2" s="138" t="s">
        <v>45</v>
      </c>
      <c r="B2" s="139"/>
      <c r="C2" s="139"/>
      <c r="D2" s="139"/>
      <c r="E2" s="139"/>
      <c r="F2" s="139"/>
      <c r="G2" s="139"/>
      <c r="H2" s="139"/>
      <c r="I2" s="139"/>
      <c r="J2" s="140" t="s">
        <v>31</v>
      </c>
      <c r="K2" s="140"/>
      <c r="L2" s="140"/>
      <c r="M2" s="140"/>
      <c r="N2" s="140"/>
      <c r="O2" s="140"/>
      <c r="P2" s="140"/>
      <c r="Q2" s="140"/>
      <c r="R2" s="140"/>
      <c r="S2" s="140"/>
      <c r="T2" s="42"/>
      <c r="U2" s="42"/>
      <c r="V2" s="42"/>
      <c r="W2" s="42"/>
      <c r="X2" s="42"/>
      <c r="Y2" s="42"/>
      <c r="Z2" s="43"/>
    </row>
    <row r="3" spans="1:26" ht="26.25" customHeight="1">
      <c r="A3" s="141" t="s">
        <v>32</v>
      </c>
      <c r="B3" s="142" t="s">
        <v>33</v>
      </c>
      <c r="C3" s="143" t="s">
        <v>46</v>
      </c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3"/>
      <c r="O3" s="143"/>
      <c r="P3" s="143"/>
      <c r="Q3" s="143"/>
      <c r="R3" s="143"/>
      <c r="S3" s="143"/>
      <c r="T3" s="143"/>
      <c r="U3" s="143"/>
      <c r="V3" s="143"/>
      <c r="W3" s="143"/>
      <c r="X3" s="143"/>
      <c r="Y3" s="143"/>
      <c r="Z3" s="143"/>
    </row>
    <row r="4" spans="1:26" s="8" customFormat="1" ht="54" customHeight="1">
      <c r="A4" s="141"/>
      <c r="B4" s="142"/>
      <c r="C4" s="28" t="str">
        <f>MASTER!H8</f>
        <v>CSG SEC. GRANT</v>
      </c>
      <c r="D4" s="28" t="str">
        <f>MASTER!H9</f>
        <v>CSG ELE.GRANT</v>
      </c>
      <c r="E4" s="28" t="str">
        <f>MASTER!H10</f>
        <v>CRC GRANT</v>
      </c>
      <c r="F4" s="44" t="str">
        <f>MASTER!H11</f>
        <v>MEETING AND TA GRANT</v>
      </c>
      <c r="G4" s="44" t="str">
        <f>MASTER!H12</f>
        <v>TLM GRANT</v>
      </c>
      <c r="H4" s="44" t="str">
        <f>MASTER!H13</f>
        <v>MOBILITY SPOT GRANT</v>
      </c>
      <c r="I4" s="44" t="str">
        <f>MASTER!H14</f>
        <v>SEONDARY SPORTS GRANT</v>
      </c>
      <c r="J4" s="44" t="str">
        <f>MASTER!H15</f>
        <v>ELEMENTRY SPORTS GRANT</v>
      </c>
      <c r="K4" s="44" t="str">
        <f>MASTER!H16</f>
        <v>PEEO OLYMPIC GRANT</v>
      </c>
      <c r="L4" s="44" t="str">
        <f>MASTER!H17</f>
        <v>SAMUDAYIK JAGRATI</v>
      </c>
      <c r="M4" s="44" t="str">
        <f>MASTER!H18</f>
        <v>APNI LADO GRANT</v>
      </c>
      <c r="N4" s="44" t="str">
        <f>MASTER!H19</f>
        <v>BAAL SAMAROH</v>
      </c>
      <c r="O4" s="44" t="str">
        <f>MASTER!H20</f>
        <v>SPORT FOR MODAL GREEN SCHOOL GRANT</v>
      </c>
      <c r="P4" s="44" t="str">
        <f>MASTER!H21</f>
        <v>SAMAGRA VIKAS EVAM PARYAVARAN</v>
      </c>
      <c r="Q4" s="44" t="str">
        <f>MASTER!H22</f>
        <v>VOULENTERS TRAINING</v>
      </c>
      <c r="R4" s="44" t="str">
        <f>MASTER!H23</f>
        <v>EK BHARAT SURAKSHIT BHARAT ACTIVITY</v>
      </c>
      <c r="S4" s="44" t="str">
        <f>MASTER!H24</f>
        <v>GENDOR ACTIVITY KISHORI MELA</v>
      </c>
      <c r="T4" s="44" t="str">
        <f>MASTER!H25</f>
        <v>GENDOR ACTIVITY SURKSHA AVAM DIGITAL LEARNING</v>
      </c>
      <c r="U4" s="44" t="str">
        <f>MASTER!H26</f>
        <v>GENDOR ACTIVITY VIDHYALAY EVAM VATAVARAN</v>
      </c>
      <c r="V4" s="44" t="str">
        <f>MASTER!H27</f>
        <v>VOCATIONAL EDUCATION</v>
      </c>
      <c r="W4" s="44">
        <f>MASTER!H28</f>
        <v>0</v>
      </c>
      <c r="X4" s="44">
        <f>MASTER!H29</f>
        <v>0</v>
      </c>
      <c r="Y4" s="44">
        <f>MASTER!H30</f>
        <v>0</v>
      </c>
      <c r="Z4" s="45" t="s">
        <v>36</v>
      </c>
    </row>
    <row r="5" spans="1:26" ht="40.5" customHeight="1">
      <c r="A5" s="26">
        <v>1</v>
      </c>
      <c r="B5" s="46" t="str">
        <f>MASTER!C5</f>
        <v>GOVT SR. SECONDARY SCHOOL, GORDHANPURA</v>
      </c>
      <c r="C5" s="47">
        <v>50000</v>
      </c>
      <c r="D5" s="47">
        <v>0</v>
      </c>
      <c r="E5" s="47">
        <v>15000</v>
      </c>
      <c r="F5" s="47">
        <v>5000</v>
      </c>
      <c r="G5" s="47">
        <v>1000</v>
      </c>
      <c r="H5" s="47">
        <v>1000</v>
      </c>
      <c r="I5" s="47">
        <v>25000</v>
      </c>
      <c r="J5" s="47">
        <v>0</v>
      </c>
      <c r="K5" s="47">
        <v>9150</v>
      </c>
      <c r="L5" s="47">
        <v>300</v>
      </c>
      <c r="M5" s="47">
        <v>200</v>
      </c>
      <c r="N5" s="47">
        <v>200</v>
      </c>
      <c r="O5" s="47">
        <v>0</v>
      </c>
      <c r="P5" s="47">
        <v>0</v>
      </c>
      <c r="Q5" s="47">
        <v>640</v>
      </c>
      <c r="R5" s="47">
        <v>500</v>
      </c>
      <c r="S5" s="47">
        <v>4500</v>
      </c>
      <c r="T5" s="47">
        <v>500</v>
      </c>
      <c r="U5" s="47">
        <v>1000</v>
      </c>
      <c r="V5" s="47">
        <v>0</v>
      </c>
      <c r="W5" s="47">
        <v>0</v>
      </c>
      <c r="X5" s="47">
        <v>0</v>
      </c>
      <c r="Y5" s="47">
        <v>0</v>
      </c>
      <c r="Z5" s="26">
        <f>SUM(C5:Y5)</f>
        <v>113990</v>
      </c>
    </row>
    <row r="6" spans="1:26" ht="20.25" customHeight="1">
      <c r="A6" s="48"/>
      <c r="B6" s="49" t="s">
        <v>37</v>
      </c>
      <c r="C6" s="26">
        <f>SUM(C5)</f>
        <v>50000</v>
      </c>
      <c r="D6" s="26">
        <f t="shared" ref="D6:N6" si="0">SUM(D5)</f>
        <v>0</v>
      </c>
      <c r="E6" s="26">
        <f t="shared" si="0"/>
        <v>15000</v>
      </c>
      <c r="F6" s="26">
        <f t="shared" si="0"/>
        <v>5000</v>
      </c>
      <c r="G6" s="26">
        <f t="shared" si="0"/>
        <v>1000</v>
      </c>
      <c r="H6" s="26">
        <f t="shared" si="0"/>
        <v>1000</v>
      </c>
      <c r="I6" s="26">
        <f t="shared" si="0"/>
        <v>25000</v>
      </c>
      <c r="J6" s="26">
        <f t="shared" si="0"/>
        <v>0</v>
      </c>
      <c r="K6" s="26">
        <f t="shared" si="0"/>
        <v>9150</v>
      </c>
      <c r="L6" s="26">
        <f t="shared" si="0"/>
        <v>300</v>
      </c>
      <c r="M6" s="26">
        <f t="shared" si="0"/>
        <v>200</v>
      </c>
      <c r="N6" s="26">
        <f t="shared" si="0"/>
        <v>200</v>
      </c>
      <c r="O6" s="26">
        <f t="shared" ref="O6" si="1">SUM(O5)</f>
        <v>0</v>
      </c>
      <c r="P6" s="26">
        <f t="shared" ref="P6" si="2">SUM(P5)</f>
        <v>0</v>
      </c>
      <c r="Q6" s="26">
        <f t="shared" ref="Q6" si="3">SUM(Q5)</f>
        <v>640</v>
      </c>
      <c r="R6" s="26">
        <f t="shared" ref="R6" si="4">SUM(R5)</f>
        <v>500</v>
      </c>
      <c r="S6" s="26">
        <f t="shared" ref="S6" si="5">SUM(S5)</f>
        <v>4500</v>
      </c>
      <c r="T6" s="26">
        <f t="shared" ref="T6" si="6">SUM(T5)</f>
        <v>500</v>
      </c>
      <c r="U6" s="26">
        <f t="shared" ref="U6" si="7">SUM(U5)</f>
        <v>1000</v>
      </c>
      <c r="V6" s="26">
        <f t="shared" ref="V6" si="8">SUM(V5)</f>
        <v>0</v>
      </c>
      <c r="W6" s="26">
        <f t="shared" ref="W6" si="9">SUM(W5)</f>
        <v>0</v>
      </c>
      <c r="X6" s="26">
        <f t="shared" ref="X6:Y6" si="10">SUM(X5)</f>
        <v>0</v>
      </c>
      <c r="Y6" s="26">
        <f t="shared" si="10"/>
        <v>0</v>
      </c>
      <c r="Z6" s="26">
        <f t="shared" ref="Z6" si="11">SUM(Z5)</f>
        <v>113990</v>
      </c>
    </row>
    <row r="7" spans="1:26" ht="3.75" customHeight="1">
      <c r="A7" s="137"/>
      <c r="B7" s="137"/>
      <c r="C7" s="137"/>
      <c r="D7" s="137"/>
      <c r="E7" s="137"/>
      <c r="F7" s="137"/>
      <c r="G7" s="137"/>
      <c r="H7" s="137"/>
      <c r="I7" s="137"/>
      <c r="J7" s="137"/>
      <c r="K7" s="137"/>
      <c r="L7" s="137"/>
      <c r="M7" s="137"/>
      <c r="N7" s="137"/>
      <c r="O7" s="137"/>
      <c r="P7" s="137"/>
      <c r="Q7" s="137"/>
      <c r="R7" s="137"/>
      <c r="S7" s="137"/>
      <c r="T7" s="137"/>
      <c r="U7" s="137"/>
      <c r="V7" s="137"/>
      <c r="W7" s="137"/>
      <c r="X7" s="137"/>
      <c r="Y7" s="137"/>
      <c r="Z7" s="137"/>
    </row>
    <row r="8" spans="1:26" ht="36.75" customHeight="1">
      <c r="A8" s="26">
        <f>MASTER!B8</f>
        <v>1</v>
      </c>
      <c r="B8" s="46" t="str">
        <f>MASTER!C8</f>
        <v>GOVT UPPER PRIMARY SCHOOL, KANWARPURA</v>
      </c>
      <c r="C8" s="47">
        <v>0</v>
      </c>
      <c r="D8" s="47">
        <v>10000</v>
      </c>
      <c r="E8" s="47">
        <v>0</v>
      </c>
      <c r="F8" s="47">
        <v>0</v>
      </c>
      <c r="G8" s="47">
        <v>0</v>
      </c>
      <c r="H8" s="47">
        <v>0</v>
      </c>
      <c r="I8" s="47">
        <v>0</v>
      </c>
      <c r="J8" s="47">
        <v>9000</v>
      </c>
      <c r="K8" s="47">
        <v>0</v>
      </c>
      <c r="L8" s="47">
        <v>300</v>
      </c>
      <c r="M8" s="47">
        <v>200</v>
      </c>
      <c r="N8" s="47">
        <v>200</v>
      </c>
      <c r="O8" s="47">
        <v>0</v>
      </c>
      <c r="P8" s="47">
        <v>10000</v>
      </c>
      <c r="Q8" s="47">
        <v>640</v>
      </c>
      <c r="R8" s="47">
        <v>500</v>
      </c>
      <c r="S8" s="47">
        <v>0</v>
      </c>
      <c r="T8" s="47">
        <v>500</v>
      </c>
      <c r="U8" s="47">
        <v>1000</v>
      </c>
      <c r="V8" s="47"/>
      <c r="W8" s="47"/>
      <c r="X8" s="47"/>
      <c r="Y8" s="47"/>
      <c r="Z8" s="26">
        <f>SUM(C8:Y8)</f>
        <v>32340</v>
      </c>
    </row>
    <row r="9" spans="1:26" ht="36.75" customHeight="1">
      <c r="A9" s="26">
        <f>MASTER!B9</f>
        <v>2</v>
      </c>
      <c r="B9" s="46" t="str">
        <f>MASTER!C9</f>
        <v>GOVT UPPER PRIMARY SCHOOL, AMERT KHEDI</v>
      </c>
      <c r="C9" s="47"/>
      <c r="D9" s="47">
        <v>10000</v>
      </c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47">
        <v>9000</v>
      </c>
      <c r="K9" s="47">
        <v>0</v>
      </c>
      <c r="L9" s="47">
        <v>300</v>
      </c>
      <c r="M9" s="47">
        <v>200</v>
      </c>
      <c r="N9" s="47">
        <v>200</v>
      </c>
      <c r="O9" s="47">
        <v>0</v>
      </c>
      <c r="P9" s="47">
        <v>10000</v>
      </c>
      <c r="Q9" s="47">
        <v>640</v>
      </c>
      <c r="R9" s="47">
        <v>500</v>
      </c>
      <c r="S9" s="47">
        <v>0</v>
      </c>
      <c r="T9" s="47">
        <v>500</v>
      </c>
      <c r="U9" s="47">
        <v>1000</v>
      </c>
      <c r="V9" s="47"/>
      <c r="W9" s="47"/>
      <c r="X9" s="47"/>
      <c r="Y9" s="47"/>
      <c r="Z9" s="26">
        <f t="shared" ref="Z9:Z22" si="12">SUM(C9:Y9)</f>
        <v>32340</v>
      </c>
    </row>
    <row r="10" spans="1:26" ht="36.75" customHeight="1">
      <c r="A10" s="26">
        <f>MASTER!B10</f>
        <v>3</v>
      </c>
      <c r="B10" s="46" t="str">
        <f>MASTER!C10</f>
        <v>GOVT UPPER PRIMARY SCHOOL, HANUMAT KHEDA</v>
      </c>
      <c r="C10" s="47"/>
      <c r="D10" s="47">
        <v>10000</v>
      </c>
      <c r="E10" s="47">
        <v>0</v>
      </c>
      <c r="F10" s="47">
        <v>0</v>
      </c>
      <c r="G10" s="47">
        <v>0</v>
      </c>
      <c r="H10" s="47">
        <v>0</v>
      </c>
      <c r="I10" s="47">
        <v>0</v>
      </c>
      <c r="J10" s="47">
        <v>9000</v>
      </c>
      <c r="K10" s="47">
        <v>0</v>
      </c>
      <c r="L10" s="47">
        <v>300</v>
      </c>
      <c r="M10" s="47">
        <v>200</v>
      </c>
      <c r="N10" s="47">
        <v>200</v>
      </c>
      <c r="O10" s="47">
        <v>0</v>
      </c>
      <c r="P10" s="47">
        <v>10000</v>
      </c>
      <c r="Q10" s="47">
        <v>640</v>
      </c>
      <c r="R10" s="47">
        <v>500</v>
      </c>
      <c r="S10" s="47">
        <v>0</v>
      </c>
      <c r="T10" s="47">
        <v>500</v>
      </c>
      <c r="U10" s="47">
        <v>1000</v>
      </c>
      <c r="V10" s="47"/>
      <c r="W10" s="47"/>
      <c r="X10" s="47"/>
      <c r="Y10" s="47"/>
      <c r="Z10" s="26">
        <f t="shared" si="12"/>
        <v>32340</v>
      </c>
    </row>
    <row r="11" spans="1:26" ht="36.75" customHeight="1">
      <c r="A11" s="26">
        <f>MASTER!B11</f>
        <v>4</v>
      </c>
      <c r="B11" s="46" t="str">
        <f>MASTER!C11</f>
        <v>GOVT UPPER PRIMARY SCHOOL, SODALHEDI</v>
      </c>
      <c r="C11" s="47"/>
      <c r="D11" s="47">
        <v>25000</v>
      </c>
      <c r="E11" s="47">
        <v>0</v>
      </c>
      <c r="F11" s="47">
        <v>0</v>
      </c>
      <c r="G11" s="47">
        <v>0</v>
      </c>
      <c r="H11" s="47">
        <v>0</v>
      </c>
      <c r="I11" s="47">
        <v>0</v>
      </c>
      <c r="J11" s="47">
        <v>9000</v>
      </c>
      <c r="K11" s="47">
        <v>0</v>
      </c>
      <c r="L11" s="47">
        <v>300</v>
      </c>
      <c r="M11" s="47">
        <v>200</v>
      </c>
      <c r="N11" s="47">
        <v>200</v>
      </c>
      <c r="O11" s="47">
        <v>0</v>
      </c>
      <c r="P11" s="47">
        <v>10000</v>
      </c>
      <c r="Q11" s="47">
        <v>640</v>
      </c>
      <c r="R11" s="47">
        <v>500</v>
      </c>
      <c r="S11" s="47">
        <v>0</v>
      </c>
      <c r="T11" s="47">
        <v>500</v>
      </c>
      <c r="U11" s="47">
        <v>1000</v>
      </c>
      <c r="V11" s="47"/>
      <c r="W11" s="47"/>
      <c r="X11" s="47"/>
      <c r="Y11" s="47"/>
      <c r="Z11" s="26">
        <f t="shared" si="12"/>
        <v>47340</v>
      </c>
    </row>
    <row r="12" spans="1:26" ht="36.75" customHeight="1">
      <c r="A12" s="26">
        <f>MASTER!B12</f>
        <v>5</v>
      </c>
      <c r="B12" s="46" t="str">
        <f>MASTER!C12</f>
        <v>GOVT UPPER PRIMARY SCHOOL, SALPUR</v>
      </c>
      <c r="C12" s="47"/>
      <c r="D12" s="47">
        <v>25000</v>
      </c>
      <c r="E12" s="47">
        <v>0</v>
      </c>
      <c r="F12" s="47">
        <v>0</v>
      </c>
      <c r="G12" s="47">
        <v>0</v>
      </c>
      <c r="H12" s="47">
        <v>0</v>
      </c>
      <c r="I12" s="47">
        <v>0</v>
      </c>
      <c r="J12" s="47">
        <v>9000</v>
      </c>
      <c r="K12" s="47">
        <v>0</v>
      </c>
      <c r="L12" s="47">
        <v>300</v>
      </c>
      <c r="M12" s="47">
        <v>200</v>
      </c>
      <c r="N12" s="47">
        <v>200</v>
      </c>
      <c r="O12" s="47">
        <v>0</v>
      </c>
      <c r="P12" s="47">
        <v>10000</v>
      </c>
      <c r="Q12" s="47">
        <v>640</v>
      </c>
      <c r="R12" s="47">
        <v>500</v>
      </c>
      <c r="S12" s="47">
        <v>0</v>
      </c>
      <c r="T12" s="47">
        <v>500</v>
      </c>
      <c r="U12" s="47">
        <v>1000</v>
      </c>
      <c r="V12" s="47"/>
      <c r="W12" s="47"/>
      <c r="X12" s="47"/>
      <c r="Y12" s="47"/>
      <c r="Z12" s="26">
        <f t="shared" si="12"/>
        <v>47340</v>
      </c>
    </row>
    <row r="13" spans="1:26" ht="36.75" customHeight="1">
      <c r="A13" s="26">
        <f>MASTER!B13</f>
        <v>6</v>
      </c>
      <c r="B13" s="46" t="str">
        <f>MASTER!C13</f>
        <v>MAA BADI DAY CARE CENTER, SALPURA</v>
      </c>
      <c r="C13" s="47"/>
      <c r="D13" s="47">
        <v>10000</v>
      </c>
      <c r="E13" s="47">
        <v>0</v>
      </c>
      <c r="F13" s="47">
        <v>0</v>
      </c>
      <c r="G13" s="47">
        <v>0</v>
      </c>
      <c r="H13" s="47">
        <v>0</v>
      </c>
      <c r="I13" s="47">
        <v>0</v>
      </c>
      <c r="J13" s="47">
        <v>5000</v>
      </c>
      <c r="K13" s="47">
        <v>0</v>
      </c>
      <c r="L13" s="47">
        <v>300</v>
      </c>
      <c r="M13" s="47">
        <v>200</v>
      </c>
      <c r="N13" s="47">
        <v>200</v>
      </c>
      <c r="O13" s="47">
        <v>0</v>
      </c>
      <c r="P13" s="47">
        <v>5000</v>
      </c>
      <c r="Q13" s="47">
        <v>640</v>
      </c>
      <c r="R13" s="47">
        <v>0</v>
      </c>
      <c r="S13" s="47">
        <v>0</v>
      </c>
      <c r="T13" s="47">
        <v>500</v>
      </c>
      <c r="U13" s="47">
        <v>1000</v>
      </c>
      <c r="V13" s="47"/>
      <c r="W13" s="47"/>
      <c r="X13" s="47"/>
      <c r="Y13" s="47"/>
      <c r="Z13" s="26">
        <f t="shared" si="12"/>
        <v>22840</v>
      </c>
    </row>
    <row r="14" spans="1:26" ht="36.75" customHeight="1">
      <c r="A14" s="26" t="str">
        <f>MASTER!B14</f>
        <v/>
      </c>
      <c r="B14" s="46">
        <f>MASTER!C14</f>
        <v>0</v>
      </c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26">
        <f t="shared" si="12"/>
        <v>0</v>
      </c>
    </row>
    <row r="15" spans="1:26" ht="36.75" customHeight="1">
      <c r="A15" s="26" t="str">
        <f>MASTER!B15</f>
        <v/>
      </c>
      <c r="B15" s="46">
        <f>MASTER!C15</f>
        <v>0</v>
      </c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26">
        <f t="shared" si="12"/>
        <v>0</v>
      </c>
    </row>
    <row r="16" spans="1:26" ht="36.75" customHeight="1">
      <c r="A16" s="26" t="str">
        <f>MASTER!B16</f>
        <v/>
      </c>
      <c r="B16" s="46">
        <f>MASTER!C16</f>
        <v>0</v>
      </c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26">
        <f t="shared" si="12"/>
        <v>0</v>
      </c>
    </row>
    <row r="17" spans="1:26" ht="36.75" customHeight="1">
      <c r="A17" s="26" t="str">
        <f>MASTER!B17</f>
        <v/>
      </c>
      <c r="B17" s="46">
        <f>MASTER!C17</f>
        <v>0</v>
      </c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26">
        <f t="shared" si="12"/>
        <v>0</v>
      </c>
    </row>
    <row r="18" spans="1:26" ht="36.75" customHeight="1">
      <c r="A18" s="26" t="str">
        <f>MASTER!B18</f>
        <v/>
      </c>
      <c r="B18" s="46">
        <f>MASTER!C18</f>
        <v>0</v>
      </c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26">
        <f t="shared" si="12"/>
        <v>0</v>
      </c>
    </row>
    <row r="19" spans="1:26" ht="36.75" customHeight="1">
      <c r="A19" s="26" t="str">
        <f>MASTER!B19</f>
        <v/>
      </c>
      <c r="B19" s="46">
        <f>MASTER!C19</f>
        <v>0</v>
      </c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26">
        <f t="shared" si="12"/>
        <v>0</v>
      </c>
    </row>
    <row r="20" spans="1:26" ht="36.75" customHeight="1">
      <c r="A20" s="26" t="str">
        <f>MASTER!B20</f>
        <v/>
      </c>
      <c r="B20" s="46">
        <f>MASTER!C20</f>
        <v>0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26">
        <f t="shared" si="12"/>
        <v>0</v>
      </c>
    </row>
    <row r="21" spans="1:26" ht="36.75" customHeight="1">
      <c r="A21" s="26" t="str">
        <f>MASTER!B21</f>
        <v/>
      </c>
      <c r="B21" s="46">
        <f>MASTER!C21</f>
        <v>0</v>
      </c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26">
        <f t="shared" si="12"/>
        <v>0</v>
      </c>
    </row>
    <row r="22" spans="1:26" ht="36.75" customHeight="1">
      <c r="A22" s="26" t="str">
        <f>MASTER!B22</f>
        <v/>
      </c>
      <c r="B22" s="46">
        <f>MASTER!C22</f>
        <v>0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26">
        <f t="shared" si="12"/>
        <v>0</v>
      </c>
    </row>
    <row r="23" spans="1:26" ht="22.5" customHeight="1">
      <c r="A23" s="133" t="s">
        <v>42</v>
      </c>
      <c r="B23" s="134"/>
      <c r="C23" s="26">
        <f>SUM(C8:C22)</f>
        <v>0</v>
      </c>
      <c r="D23" s="26">
        <f>SUM(D8:D22)</f>
        <v>90000</v>
      </c>
      <c r="E23" s="26">
        <f t="shared" ref="E23:M23" si="13">SUM(E8:E22)</f>
        <v>0</v>
      </c>
      <c r="F23" s="26">
        <f t="shared" si="13"/>
        <v>0</v>
      </c>
      <c r="G23" s="26">
        <f t="shared" si="13"/>
        <v>0</v>
      </c>
      <c r="H23" s="26">
        <f t="shared" si="13"/>
        <v>0</v>
      </c>
      <c r="I23" s="26">
        <f t="shared" si="13"/>
        <v>0</v>
      </c>
      <c r="J23" s="26">
        <f t="shared" si="13"/>
        <v>50000</v>
      </c>
      <c r="K23" s="26">
        <f t="shared" si="13"/>
        <v>0</v>
      </c>
      <c r="L23" s="26">
        <f t="shared" si="13"/>
        <v>1800</v>
      </c>
      <c r="M23" s="26">
        <f t="shared" si="13"/>
        <v>1200</v>
      </c>
      <c r="N23" s="26">
        <f t="shared" ref="N23" si="14">SUM(N8:N22)</f>
        <v>1200</v>
      </c>
      <c r="O23" s="26">
        <f t="shared" ref="O23" si="15">SUM(O8:O22)</f>
        <v>0</v>
      </c>
      <c r="P23" s="26">
        <f t="shared" ref="P23" si="16">SUM(P8:P22)</f>
        <v>55000</v>
      </c>
      <c r="Q23" s="26">
        <f t="shared" ref="Q23" si="17">SUM(Q8:Q22)</f>
        <v>3840</v>
      </c>
      <c r="R23" s="26">
        <f t="shared" ref="R23" si="18">SUM(R8:R22)</f>
        <v>2500</v>
      </c>
      <c r="S23" s="26">
        <f t="shared" ref="S23" si="19">SUM(S8:S22)</f>
        <v>0</v>
      </c>
      <c r="T23" s="26">
        <f t="shared" ref="T23" si="20">SUM(T8:T22)</f>
        <v>3000</v>
      </c>
      <c r="U23" s="26">
        <f t="shared" ref="U23" si="21">SUM(U8:U22)</f>
        <v>6000</v>
      </c>
      <c r="V23" s="26">
        <f t="shared" ref="V23" si="22">SUM(V8:V22)</f>
        <v>0</v>
      </c>
      <c r="W23" s="26">
        <f t="shared" ref="W23" si="23">SUM(W8:W22)</f>
        <v>0</v>
      </c>
      <c r="X23" s="26">
        <f t="shared" ref="X23" si="24">SUM(X8:X22)</f>
        <v>0</v>
      </c>
      <c r="Y23" s="26">
        <f t="shared" ref="Y23" si="25">SUM(Y8:Y22)</f>
        <v>0</v>
      </c>
      <c r="Z23" s="26">
        <f t="shared" ref="Z23" si="26">SUM(Z8:Z22)</f>
        <v>214540</v>
      </c>
    </row>
    <row r="24" spans="1:26" s="3" customFormat="1" ht="24.75" customHeight="1">
      <c r="A24" s="135" t="s">
        <v>44</v>
      </c>
      <c r="B24" s="136"/>
      <c r="C24" s="50">
        <f>C6+C23</f>
        <v>50000</v>
      </c>
      <c r="D24" s="50">
        <f t="shared" ref="D24:Z24" si="27">D6+D23</f>
        <v>90000</v>
      </c>
      <c r="E24" s="50">
        <f t="shared" si="27"/>
        <v>15000</v>
      </c>
      <c r="F24" s="50">
        <f t="shared" si="27"/>
        <v>5000</v>
      </c>
      <c r="G24" s="50">
        <f t="shared" si="27"/>
        <v>1000</v>
      </c>
      <c r="H24" s="50">
        <f t="shared" si="27"/>
        <v>1000</v>
      </c>
      <c r="I24" s="50">
        <f t="shared" si="27"/>
        <v>25000</v>
      </c>
      <c r="J24" s="50">
        <f t="shared" si="27"/>
        <v>50000</v>
      </c>
      <c r="K24" s="50">
        <f t="shared" si="27"/>
        <v>9150</v>
      </c>
      <c r="L24" s="50">
        <f t="shared" si="27"/>
        <v>2100</v>
      </c>
      <c r="M24" s="50">
        <f t="shared" si="27"/>
        <v>1400</v>
      </c>
      <c r="N24" s="50">
        <f t="shared" si="27"/>
        <v>1400</v>
      </c>
      <c r="O24" s="50">
        <f t="shared" si="27"/>
        <v>0</v>
      </c>
      <c r="P24" s="50">
        <f t="shared" si="27"/>
        <v>55000</v>
      </c>
      <c r="Q24" s="50">
        <f t="shared" si="27"/>
        <v>4480</v>
      </c>
      <c r="R24" s="50">
        <f t="shared" si="27"/>
        <v>3000</v>
      </c>
      <c r="S24" s="50">
        <f t="shared" si="27"/>
        <v>4500</v>
      </c>
      <c r="T24" s="50">
        <f t="shared" si="27"/>
        <v>3500</v>
      </c>
      <c r="U24" s="50">
        <f t="shared" si="27"/>
        <v>7000</v>
      </c>
      <c r="V24" s="50">
        <f t="shared" si="27"/>
        <v>0</v>
      </c>
      <c r="W24" s="50">
        <f t="shared" si="27"/>
        <v>0</v>
      </c>
      <c r="X24" s="50">
        <f t="shared" si="27"/>
        <v>0</v>
      </c>
      <c r="Y24" s="50">
        <f t="shared" si="27"/>
        <v>0</v>
      </c>
      <c r="Z24" s="50">
        <f t="shared" si="27"/>
        <v>328530</v>
      </c>
    </row>
    <row r="25" spans="1:26" ht="8.25" customHeight="1">
      <c r="A25" s="129"/>
      <c r="B25" s="129"/>
      <c r="C25" s="129"/>
      <c r="D25" s="129"/>
      <c r="E25" s="129"/>
      <c r="F25" s="129"/>
      <c r="G25" s="129"/>
      <c r="H25" s="129"/>
      <c r="I25" s="129"/>
      <c r="J25" s="129"/>
      <c r="K25" s="129"/>
      <c r="L25" s="129"/>
      <c r="M25" s="129"/>
      <c r="N25" s="129"/>
      <c r="O25" s="129"/>
      <c r="P25" s="129"/>
      <c r="Q25" s="129"/>
      <c r="R25" s="129"/>
      <c r="S25" s="129"/>
      <c r="T25" s="129"/>
      <c r="U25" s="129"/>
      <c r="V25" s="129"/>
      <c r="W25" s="129"/>
      <c r="X25" s="129"/>
      <c r="Y25" s="129"/>
      <c r="Z25" s="129"/>
    </row>
  </sheetData>
  <sheetProtection password="FC12" sheet="1" objects="1" scenarios="1" formatRows="0"/>
  <mergeCells count="10">
    <mergeCell ref="A25:Z25"/>
    <mergeCell ref="A1:Z1"/>
    <mergeCell ref="A23:B23"/>
    <mergeCell ref="A24:B24"/>
    <mergeCell ref="A7:Z7"/>
    <mergeCell ref="A2:I2"/>
    <mergeCell ref="J2:S2"/>
    <mergeCell ref="A3:A4"/>
    <mergeCell ref="B3:B4"/>
    <mergeCell ref="C3:Z3"/>
  </mergeCells>
  <conditionalFormatting sqref="B8:B22">
    <cfRule type="cellIs" dxfId="21" priority="5" operator="equal">
      <formula>0</formula>
    </cfRule>
  </conditionalFormatting>
  <conditionalFormatting sqref="W4:Y4">
    <cfRule type="cellIs" dxfId="20" priority="4" operator="equal">
      <formula>0</formula>
    </cfRule>
  </conditionalFormatting>
  <conditionalFormatting sqref="C8:Y24">
    <cfRule type="cellIs" dxfId="19" priority="3" operator="equal">
      <formula>0</formula>
    </cfRule>
  </conditionalFormatting>
  <conditionalFormatting sqref="C5:Y6">
    <cfRule type="cellIs" dxfId="18" priority="2" operator="equal">
      <formula>0</formula>
    </cfRule>
  </conditionalFormatting>
  <conditionalFormatting sqref="C8:Z24">
    <cfRule type="cellIs" dxfId="17" priority="1" operator="equal">
      <formula>0</formula>
    </cfRule>
  </conditionalFormatting>
  <pageMargins left="0.48" right="0.36" top="0.42" bottom="0.75" header="0.3" footer="0.3"/>
  <pageSetup scale="45" orientation="landscape" verticalDpi="0" r:id="rId1"/>
  <headerFooter>
    <oddFooter>&amp;C&amp;"Arial Black,Regular"RAJTEACHERS.NET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2060"/>
  </sheetPr>
  <dimension ref="A1:Z41"/>
  <sheetViews>
    <sheetView zoomScale="70" zoomScaleNormal="70" workbookViewId="0">
      <selection activeCell="Z7" sqref="Z7"/>
    </sheetView>
  </sheetViews>
  <sheetFormatPr defaultColWidth="0" defaultRowHeight="15" zeroHeight="1"/>
  <cols>
    <col min="1" max="1" width="7.85546875" style="60" customWidth="1"/>
    <col min="2" max="2" width="34.42578125" style="60" customWidth="1"/>
    <col min="3" max="3" width="9.5703125" style="60" customWidth="1"/>
    <col min="4" max="4" width="9" style="60" customWidth="1"/>
    <col min="5" max="5" width="9.140625" style="60" customWidth="1"/>
    <col min="6" max="6" width="9.7109375" style="60" customWidth="1"/>
    <col min="7" max="7" width="7.42578125" style="60" customWidth="1"/>
    <col min="8" max="8" width="9.85546875" style="60" customWidth="1"/>
    <col min="9" max="10" width="10.28515625" style="60" customWidth="1"/>
    <col min="11" max="11" width="8.85546875" style="60" customWidth="1"/>
    <col min="12" max="13" width="9.140625" style="60" customWidth="1"/>
    <col min="14" max="14" width="8.7109375" style="60" customWidth="1"/>
    <col min="15" max="15" width="14.28515625" style="60" customWidth="1"/>
    <col min="16" max="17" width="9.140625" style="60" customWidth="1"/>
    <col min="18" max="18" width="14.42578125" style="60" customWidth="1"/>
    <col min="19" max="19" width="12.5703125" style="60" customWidth="1"/>
    <col min="20" max="20" width="14.85546875" style="60" customWidth="1"/>
    <col min="21" max="21" width="15.28515625" style="60" customWidth="1"/>
    <col min="22" max="22" width="11.42578125" style="60" customWidth="1"/>
    <col min="23" max="25" width="8" style="60" customWidth="1"/>
    <col min="26" max="26" width="28" style="60" customWidth="1"/>
    <col min="27" max="16384" width="9.140625" hidden="1"/>
  </cols>
  <sheetData>
    <row r="1" spans="1:26" ht="30.75">
      <c r="A1" s="144" t="str">
        <f>'RECEIVED AMOUNT '!A1:Z1</f>
        <v>dk;kZy; jktdh; mPp ek/;fed fo|ky;] xksj/kuiqjk CykWd vV# ftyk ckjka</v>
      </c>
      <c r="B1" s="144"/>
      <c r="C1" s="144"/>
      <c r="D1" s="144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</row>
    <row r="2" spans="1:26" ht="26.25">
      <c r="A2" s="146" t="s">
        <v>52</v>
      </c>
      <c r="B2" s="146"/>
      <c r="C2" s="147">
        <v>915</v>
      </c>
      <c r="D2" s="147"/>
      <c r="E2" s="152" t="s">
        <v>50</v>
      </c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46" t="s">
        <v>53</v>
      </c>
      <c r="W2" s="146"/>
      <c r="X2" s="225">
        <v>46262</v>
      </c>
      <c r="Y2" s="147"/>
      <c r="Z2" s="147"/>
    </row>
    <row r="3" spans="1:26" ht="26.25">
      <c r="A3" s="52"/>
      <c r="B3" s="156" t="s">
        <v>51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3" t="str">
        <f>MASTER!C3</f>
        <v>vV#</v>
      </c>
      <c r="Y3" s="153"/>
      <c r="Z3" s="153"/>
    </row>
    <row r="4" spans="1:26" ht="26.25">
      <c r="A4" s="52"/>
      <c r="B4" s="154" t="s">
        <v>48</v>
      </c>
      <c r="C4" s="154"/>
      <c r="D4" s="154"/>
      <c r="E4" s="154"/>
      <c r="F4" s="154"/>
      <c r="G4" s="154"/>
      <c r="H4" s="154"/>
      <c r="I4" s="154"/>
      <c r="J4" s="154"/>
      <c r="K4" s="154"/>
      <c r="L4" s="154"/>
      <c r="M4" s="154"/>
      <c r="N4" s="154"/>
      <c r="O4" s="154"/>
      <c r="P4" s="154"/>
      <c r="Q4" s="154"/>
      <c r="R4" s="154"/>
      <c r="S4" s="154"/>
      <c r="T4" s="154"/>
      <c r="U4" s="154"/>
      <c r="V4" s="154"/>
      <c r="W4" s="154"/>
      <c r="X4" s="154"/>
      <c r="Y4" s="154"/>
      <c r="Z4" s="154"/>
    </row>
    <row r="5" spans="1:26" ht="25.5" customHeight="1">
      <c r="A5" s="53"/>
      <c r="B5" s="155" t="s">
        <v>49</v>
      </c>
      <c r="C5" s="155"/>
      <c r="D5" s="155"/>
      <c r="E5" s="155"/>
      <c r="F5" s="155"/>
      <c r="G5" s="155"/>
      <c r="H5" s="155"/>
      <c r="I5" s="155"/>
      <c r="J5" s="155"/>
      <c r="K5" s="155"/>
      <c r="L5" s="155"/>
      <c r="M5" s="155"/>
      <c r="N5" s="155"/>
      <c r="O5" s="155"/>
      <c r="P5" s="155"/>
      <c r="Q5" s="155"/>
      <c r="R5" s="155"/>
      <c r="S5" s="155"/>
      <c r="T5" s="155"/>
      <c r="U5" s="155"/>
      <c r="V5" s="155"/>
      <c r="W5" s="155"/>
      <c r="X5" s="155"/>
      <c r="Y5" s="155"/>
      <c r="Z5" s="155"/>
    </row>
    <row r="6" spans="1:26" s="12" customFormat="1" ht="26.25" customHeight="1">
      <c r="A6" s="150" t="s">
        <v>32</v>
      </c>
      <c r="B6" s="150" t="s">
        <v>33</v>
      </c>
      <c r="C6" s="151" t="s">
        <v>46</v>
      </c>
      <c r="D6" s="151"/>
      <c r="E6" s="151"/>
      <c r="F6" s="151"/>
      <c r="G6" s="151"/>
      <c r="H6" s="151"/>
      <c r="I6" s="151"/>
      <c r="J6" s="151"/>
      <c r="K6" s="151"/>
      <c r="L6" s="151"/>
      <c r="M6" s="151"/>
      <c r="N6" s="151"/>
      <c r="O6" s="151"/>
      <c r="P6" s="151"/>
      <c r="Q6" s="151"/>
      <c r="R6" s="151"/>
      <c r="S6" s="151"/>
      <c r="T6" s="151"/>
      <c r="U6" s="151"/>
      <c r="V6" s="151"/>
      <c r="W6" s="151"/>
      <c r="X6" s="151"/>
      <c r="Y6" s="151"/>
      <c r="Z6" s="151"/>
    </row>
    <row r="7" spans="1:26" s="8" customFormat="1" ht="117" customHeight="1">
      <c r="A7" s="150"/>
      <c r="B7" s="150"/>
      <c r="C7" s="55" t="str">
        <f>MASTER!H8</f>
        <v>CSG SEC. GRANT</v>
      </c>
      <c r="D7" s="55" t="str">
        <f>MASTER!H9</f>
        <v>CSG ELE.GRANT</v>
      </c>
      <c r="E7" s="55" t="str">
        <f>MASTER!H10</f>
        <v>CRC GRANT</v>
      </c>
      <c r="F7" s="56" t="str">
        <f>MASTER!H11</f>
        <v>MEETING AND TA GRANT</v>
      </c>
      <c r="G7" s="56" t="str">
        <f>MASTER!H12</f>
        <v>TLM GRANT</v>
      </c>
      <c r="H7" s="56" t="str">
        <f>MASTER!H13</f>
        <v>MOBILITY SPOT GRANT</v>
      </c>
      <c r="I7" s="56" t="str">
        <f>MASTER!H14</f>
        <v>SEONDARY SPORTS GRANT</v>
      </c>
      <c r="J7" s="56" t="str">
        <f>MASTER!H15</f>
        <v>ELEMENTRY SPORTS GRANT</v>
      </c>
      <c r="K7" s="56" t="str">
        <f>MASTER!H16</f>
        <v>PEEO OLYMPIC GRANT</v>
      </c>
      <c r="L7" s="56" t="str">
        <f>MASTER!H17</f>
        <v>SAMUDAYIK JAGRATI</v>
      </c>
      <c r="M7" s="56" t="str">
        <f>MASTER!H18</f>
        <v>APNI LADO GRANT</v>
      </c>
      <c r="N7" s="56" t="str">
        <f>MASTER!H19</f>
        <v>BAAL SAMAROH</v>
      </c>
      <c r="O7" s="56" t="str">
        <f>MASTER!H20</f>
        <v>SPORT FOR MODAL GREEN SCHOOL GRANT</v>
      </c>
      <c r="P7" s="56" t="str">
        <f>MASTER!H21</f>
        <v>SAMAGRA VIKAS EVAM PARYAVARAN</v>
      </c>
      <c r="Q7" s="56" t="str">
        <f>MASTER!H22</f>
        <v>VOULENTERS TRAINING</v>
      </c>
      <c r="R7" s="56" t="str">
        <f>MASTER!H23</f>
        <v>EK BHARAT SURAKSHIT BHARAT ACTIVITY</v>
      </c>
      <c r="S7" s="56" t="str">
        <f>MASTER!H24</f>
        <v>GENDOR ACTIVITY KISHORI MELA</v>
      </c>
      <c r="T7" s="56" t="str">
        <f>MASTER!H25</f>
        <v>GENDOR ACTIVITY SURKSHA AVAM DIGITAL LEARNING</v>
      </c>
      <c r="U7" s="56" t="str">
        <f>MASTER!H26</f>
        <v>GENDOR ACTIVITY VIDHYALAY EVAM VATAVARAN</v>
      </c>
      <c r="V7" s="56" t="str">
        <f>MASTER!H27</f>
        <v>VOCATIONAL EDUCATION</v>
      </c>
      <c r="W7" s="56">
        <f>MASTER!H28</f>
        <v>0</v>
      </c>
      <c r="X7" s="56">
        <f>MASTER!H29</f>
        <v>0</v>
      </c>
      <c r="Y7" s="56">
        <f>MASTER!H30</f>
        <v>0</v>
      </c>
      <c r="Z7" s="57" t="s">
        <v>36</v>
      </c>
    </row>
    <row r="8" spans="1:26" s="1" customFormat="1" ht="48" customHeight="1">
      <c r="A8" s="58">
        <f>IF(D8="","",ROWS($B$8:B8))</f>
        <v>1</v>
      </c>
      <c r="B8" s="59" t="str">
        <f>MASTER!C5</f>
        <v>GOVT SR. SECONDARY SCHOOL, GORDHANPURA</v>
      </c>
      <c r="C8" s="26">
        <f>'RECEIVED AMOUNT '!C5</f>
        <v>50000</v>
      </c>
      <c r="D8" s="26">
        <f>'RECEIVED AMOUNT '!D5</f>
        <v>0</v>
      </c>
      <c r="E8" s="26">
        <f>'RECEIVED AMOUNT '!E5</f>
        <v>15000</v>
      </c>
      <c r="F8" s="26">
        <f>'RECEIVED AMOUNT '!F5</f>
        <v>5000</v>
      </c>
      <c r="G8" s="26">
        <f>'RECEIVED AMOUNT '!G5</f>
        <v>1000</v>
      </c>
      <c r="H8" s="26">
        <f>'RECEIVED AMOUNT '!H5</f>
        <v>1000</v>
      </c>
      <c r="I8" s="26">
        <f>'RECEIVED AMOUNT '!I5</f>
        <v>25000</v>
      </c>
      <c r="J8" s="26">
        <f>'RECEIVED AMOUNT '!J5</f>
        <v>0</v>
      </c>
      <c r="K8" s="26">
        <f>'RECEIVED AMOUNT '!K5</f>
        <v>9150</v>
      </c>
      <c r="L8" s="26">
        <f>'RECEIVED AMOUNT '!L5</f>
        <v>300</v>
      </c>
      <c r="M8" s="26">
        <f>'RECEIVED AMOUNT '!M5</f>
        <v>200</v>
      </c>
      <c r="N8" s="26">
        <f>'RECEIVED AMOUNT '!N5</f>
        <v>200</v>
      </c>
      <c r="O8" s="26">
        <f>'RECEIVED AMOUNT '!O5</f>
        <v>0</v>
      </c>
      <c r="P8" s="26">
        <f>'RECEIVED AMOUNT '!P5</f>
        <v>0</v>
      </c>
      <c r="Q8" s="26">
        <f>'RECEIVED AMOUNT '!Q5</f>
        <v>640</v>
      </c>
      <c r="R8" s="26">
        <f>'RECEIVED AMOUNT '!R5</f>
        <v>500</v>
      </c>
      <c r="S8" s="26">
        <f>'RECEIVED AMOUNT '!S5</f>
        <v>4500</v>
      </c>
      <c r="T8" s="26">
        <f>'RECEIVED AMOUNT '!T5</f>
        <v>500</v>
      </c>
      <c r="U8" s="26">
        <f>'RECEIVED AMOUNT '!U5</f>
        <v>1000</v>
      </c>
      <c r="V8" s="26">
        <f>'RECEIVED AMOUNT '!V5</f>
        <v>0</v>
      </c>
      <c r="W8" s="26">
        <f>'RECEIVED AMOUNT '!W5</f>
        <v>0</v>
      </c>
      <c r="X8" s="26">
        <f>'RECEIVED AMOUNT '!X5</f>
        <v>0</v>
      </c>
      <c r="Y8" s="58">
        <f>'RECEIVED AMOUNT '!Y5</f>
        <v>0</v>
      </c>
      <c r="Z8" s="58">
        <f>SUM(C8:Y8)</f>
        <v>113990</v>
      </c>
    </row>
    <row r="9" spans="1:26" s="1" customFormat="1" ht="48" customHeight="1">
      <c r="A9" s="58">
        <f>IF(D9="","",ROWS($B$8:B9))</f>
        <v>2</v>
      </c>
      <c r="B9" s="59" t="str">
        <f>MASTER!C8</f>
        <v>GOVT UPPER PRIMARY SCHOOL, KANWARPURA</v>
      </c>
      <c r="C9" s="26">
        <f>'RECEIVED AMOUNT '!C8</f>
        <v>0</v>
      </c>
      <c r="D9" s="26">
        <f>'RECEIVED AMOUNT '!D8</f>
        <v>10000</v>
      </c>
      <c r="E9" s="26">
        <f>'RECEIVED AMOUNT '!E8</f>
        <v>0</v>
      </c>
      <c r="F9" s="26">
        <f>'RECEIVED AMOUNT '!F8</f>
        <v>0</v>
      </c>
      <c r="G9" s="26">
        <f>'RECEIVED AMOUNT '!G8</f>
        <v>0</v>
      </c>
      <c r="H9" s="26">
        <f>'RECEIVED AMOUNT '!H8</f>
        <v>0</v>
      </c>
      <c r="I9" s="26">
        <f>'RECEIVED AMOUNT '!I8</f>
        <v>0</v>
      </c>
      <c r="J9" s="26">
        <f>'RECEIVED AMOUNT '!J8</f>
        <v>9000</v>
      </c>
      <c r="K9" s="26">
        <f>'RECEIVED AMOUNT '!K8</f>
        <v>0</v>
      </c>
      <c r="L9" s="26">
        <f>'RECEIVED AMOUNT '!L8</f>
        <v>300</v>
      </c>
      <c r="M9" s="26">
        <f>'RECEIVED AMOUNT '!M8</f>
        <v>200</v>
      </c>
      <c r="N9" s="26">
        <f>'RECEIVED AMOUNT '!N8</f>
        <v>200</v>
      </c>
      <c r="O9" s="26">
        <f>'RECEIVED AMOUNT '!O8</f>
        <v>0</v>
      </c>
      <c r="P9" s="26">
        <f>'RECEIVED AMOUNT '!P8</f>
        <v>10000</v>
      </c>
      <c r="Q9" s="26">
        <f>'RECEIVED AMOUNT '!Q8</f>
        <v>640</v>
      </c>
      <c r="R9" s="26">
        <f>'RECEIVED AMOUNT '!R8</f>
        <v>500</v>
      </c>
      <c r="S9" s="26">
        <f>'RECEIVED AMOUNT '!S8</f>
        <v>0</v>
      </c>
      <c r="T9" s="26">
        <f>'RECEIVED AMOUNT '!T8</f>
        <v>500</v>
      </c>
      <c r="U9" s="26">
        <f>'RECEIVED AMOUNT '!U8</f>
        <v>1000</v>
      </c>
      <c r="V9" s="26">
        <f>'RECEIVED AMOUNT '!V8</f>
        <v>0</v>
      </c>
      <c r="W9" s="26">
        <f>'RECEIVED AMOUNT '!W8</f>
        <v>0</v>
      </c>
      <c r="X9" s="26">
        <f>'RECEIVED AMOUNT '!X8</f>
        <v>0</v>
      </c>
      <c r="Y9" s="58">
        <f>'RECEIVED AMOUNT '!Y8</f>
        <v>0</v>
      </c>
      <c r="Z9" s="58">
        <f>SUM(C9:Y9)</f>
        <v>32340</v>
      </c>
    </row>
    <row r="10" spans="1:26" s="1" customFormat="1" ht="48" customHeight="1">
      <c r="A10" s="58">
        <f>IF(D10="","",ROWS($B$8:B10))</f>
        <v>3</v>
      </c>
      <c r="B10" s="59" t="str">
        <f>MASTER!C9</f>
        <v>GOVT UPPER PRIMARY SCHOOL, AMERT KHEDI</v>
      </c>
      <c r="C10" s="26">
        <f>'RECEIVED AMOUNT '!C9</f>
        <v>0</v>
      </c>
      <c r="D10" s="26">
        <f>'RECEIVED AMOUNT '!D9</f>
        <v>10000</v>
      </c>
      <c r="E10" s="26">
        <f>'RECEIVED AMOUNT '!E9</f>
        <v>0</v>
      </c>
      <c r="F10" s="26">
        <f>'RECEIVED AMOUNT '!F9</f>
        <v>0</v>
      </c>
      <c r="G10" s="26">
        <f>'RECEIVED AMOUNT '!G9</f>
        <v>0</v>
      </c>
      <c r="H10" s="26">
        <f>'RECEIVED AMOUNT '!H9</f>
        <v>0</v>
      </c>
      <c r="I10" s="26">
        <f>'RECEIVED AMOUNT '!I9</f>
        <v>0</v>
      </c>
      <c r="J10" s="26">
        <f>'RECEIVED AMOUNT '!J9</f>
        <v>9000</v>
      </c>
      <c r="K10" s="26">
        <f>'RECEIVED AMOUNT '!K9</f>
        <v>0</v>
      </c>
      <c r="L10" s="26">
        <f>'RECEIVED AMOUNT '!L9</f>
        <v>300</v>
      </c>
      <c r="M10" s="26">
        <f>'RECEIVED AMOUNT '!M9</f>
        <v>200</v>
      </c>
      <c r="N10" s="26">
        <f>'RECEIVED AMOUNT '!N9</f>
        <v>200</v>
      </c>
      <c r="O10" s="26">
        <f>'RECEIVED AMOUNT '!O9</f>
        <v>0</v>
      </c>
      <c r="P10" s="26">
        <f>'RECEIVED AMOUNT '!P9</f>
        <v>10000</v>
      </c>
      <c r="Q10" s="26">
        <f>'RECEIVED AMOUNT '!Q9</f>
        <v>640</v>
      </c>
      <c r="R10" s="26">
        <f>'RECEIVED AMOUNT '!R9</f>
        <v>500</v>
      </c>
      <c r="S10" s="26">
        <f>'RECEIVED AMOUNT '!S9</f>
        <v>0</v>
      </c>
      <c r="T10" s="26">
        <f>'RECEIVED AMOUNT '!T9</f>
        <v>500</v>
      </c>
      <c r="U10" s="26">
        <f>'RECEIVED AMOUNT '!U9</f>
        <v>1000</v>
      </c>
      <c r="V10" s="26">
        <f>'RECEIVED AMOUNT '!V9</f>
        <v>0</v>
      </c>
      <c r="W10" s="26">
        <f>'RECEIVED AMOUNT '!W9</f>
        <v>0</v>
      </c>
      <c r="X10" s="26">
        <f>'RECEIVED AMOUNT '!X9</f>
        <v>0</v>
      </c>
      <c r="Y10" s="58">
        <f>'RECEIVED AMOUNT '!Y9</f>
        <v>0</v>
      </c>
      <c r="Z10" s="58">
        <f t="shared" ref="Z10:Z23" si="0">SUM(C10:Y10)</f>
        <v>32340</v>
      </c>
    </row>
    <row r="11" spans="1:26" s="1" customFormat="1" ht="48" customHeight="1">
      <c r="A11" s="58">
        <f>IF(D11="","",ROWS($B$8:B11))</f>
        <v>4</v>
      </c>
      <c r="B11" s="59" t="str">
        <f>MASTER!C10</f>
        <v>GOVT UPPER PRIMARY SCHOOL, HANUMAT KHEDA</v>
      </c>
      <c r="C11" s="26">
        <f>'RECEIVED AMOUNT '!C10</f>
        <v>0</v>
      </c>
      <c r="D11" s="26">
        <f>'RECEIVED AMOUNT '!D10</f>
        <v>10000</v>
      </c>
      <c r="E11" s="26">
        <f>'RECEIVED AMOUNT '!E10</f>
        <v>0</v>
      </c>
      <c r="F11" s="26">
        <f>'RECEIVED AMOUNT '!F10</f>
        <v>0</v>
      </c>
      <c r="G11" s="26">
        <f>'RECEIVED AMOUNT '!G10</f>
        <v>0</v>
      </c>
      <c r="H11" s="26">
        <f>'RECEIVED AMOUNT '!H10</f>
        <v>0</v>
      </c>
      <c r="I11" s="26">
        <f>'RECEIVED AMOUNT '!I10</f>
        <v>0</v>
      </c>
      <c r="J11" s="26">
        <f>'RECEIVED AMOUNT '!J10</f>
        <v>9000</v>
      </c>
      <c r="K11" s="26">
        <f>'RECEIVED AMOUNT '!K10</f>
        <v>0</v>
      </c>
      <c r="L11" s="26">
        <f>'RECEIVED AMOUNT '!L10</f>
        <v>300</v>
      </c>
      <c r="M11" s="26">
        <f>'RECEIVED AMOUNT '!M10</f>
        <v>200</v>
      </c>
      <c r="N11" s="26">
        <f>'RECEIVED AMOUNT '!N10</f>
        <v>200</v>
      </c>
      <c r="O11" s="26">
        <f>'RECEIVED AMOUNT '!O10</f>
        <v>0</v>
      </c>
      <c r="P11" s="26">
        <f>'RECEIVED AMOUNT '!P10</f>
        <v>10000</v>
      </c>
      <c r="Q11" s="26">
        <f>'RECEIVED AMOUNT '!Q10</f>
        <v>640</v>
      </c>
      <c r="R11" s="26">
        <f>'RECEIVED AMOUNT '!R10</f>
        <v>500</v>
      </c>
      <c r="S11" s="26">
        <f>'RECEIVED AMOUNT '!S10</f>
        <v>0</v>
      </c>
      <c r="T11" s="26">
        <f>'RECEIVED AMOUNT '!T10</f>
        <v>500</v>
      </c>
      <c r="U11" s="26">
        <f>'RECEIVED AMOUNT '!U10</f>
        <v>1000</v>
      </c>
      <c r="V11" s="26">
        <f>'RECEIVED AMOUNT '!V10</f>
        <v>0</v>
      </c>
      <c r="W11" s="26">
        <f>'RECEIVED AMOUNT '!W10</f>
        <v>0</v>
      </c>
      <c r="X11" s="26">
        <f>'RECEIVED AMOUNT '!X10</f>
        <v>0</v>
      </c>
      <c r="Y11" s="58">
        <f>'RECEIVED AMOUNT '!Y10</f>
        <v>0</v>
      </c>
      <c r="Z11" s="58">
        <f t="shared" si="0"/>
        <v>32340</v>
      </c>
    </row>
    <row r="12" spans="1:26" s="1" customFormat="1" ht="48" customHeight="1">
      <c r="A12" s="58">
        <f>IF(D12="","",ROWS($B$8:B12))</f>
        <v>5</v>
      </c>
      <c r="B12" s="59" t="str">
        <f>MASTER!C11</f>
        <v>GOVT UPPER PRIMARY SCHOOL, SODALHEDI</v>
      </c>
      <c r="C12" s="26">
        <f>'RECEIVED AMOUNT '!C11</f>
        <v>0</v>
      </c>
      <c r="D12" s="26">
        <f>'RECEIVED AMOUNT '!D11</f>
        <v>25000</v>
      </c>
      <c r="E12" s="26">
        <f>'RECEIVED AMOUNT '!E11</f>
        <v>0</v>
      </c>
      <c r="F12" s="26">
        <f>'RECEIVED AMOUNT '!F11</f>
        <v>0</v>
      </c>
      <c r="G12" s="26">
        <f>'RECEIVED AMOUNT '!G11</f>
        <v>0</v>
      </c>
      <c r="H12" s="26">
        <f>'RECEIVED AMOUNT '!H11</f>
        <v>0</v>
      </c>
      <c r="I12" s="26">
        <f>'RECEIVED AMOUNT '!I11</f>
        <v>0</v>
      </c>
      <c r="J12" s="26">
        <f>'RECEIVED AMOUNT '!J11</f>
        <v>9000</v>
      </c>
      <c r="K12" s="26">
        <f>'RECEIVED AMOUNT '!K11</f>
        <v>0</v>
      </c>
      <c r="L12" s="26">
        <f>'RECEIVED AMOUNT '!L11</f>
        <v>300</v>
      </c>
      <c r="M12" s="26">
        <f>'RECEIVED AMOUNT '!M11</f>
        <v>200</v>
      </c>
      <c r="N12" s="26">
        <f>'RECEIVED AMOUNT '!N11</f>
        <v>200</v>
      </c>
      <c r="O12" s="26">
        <f>'RECEIVED AMOUNT '!O11</f>
        <v>0</v>
      </c>
      <c r="P12" s="26">
        <f>'RECEIVED AMOUNT '!P11</f>
        <v>10000</v>
      </c>
      <c r="Q12" s="26">
        <f>'RECEIVED AMOUNT '!Q11</f>
        <v>640</v>
      </c>
      <c r="R12" s="26">
        <f>'RECEIVED AMOUNT '!R11</f>
        <v>500</v>
      </c>
      <c r="S12" s="26">
        <f>'RECEIVED AMOUNT '!S11</f>
        <v>0</v>
      </c>
      <c r="T12" s="26">
        <f>'RECEIVED AMOUNT '!T11</f>
        <v>500</v>
      </c>
      <c r="U12" s="26">
        <f>'RECEIVED AMOUNT '!U11</f>
        <v>1000</v>
      </c>
      <c r="V12" s="26">
        <f>'RECEIVED AMOUNT '!V11</f>
        <v>0</v>
      </c>
      <c r="W12" s="26">
        <f>'RECEIVED AMOUNT '!W11</f>
        <v>0</v>
      </c>
      <c r="X12" s="26">
        <f>'RECEIVED AMOUNT '!X11</f>
        <v>0</v>
      </c>
      <c r="Y12" s="58">
        <f>'RECEIVED AMOUNT '!Y11</f>
        <v>0</v>
      </c>
      <c r="Z12" s="58">
        <f t="shared" si="0"/>
        <v>47340</v>
      </c>
    </row>
    <row r="13" spans="1:26" s="1" customFormat="1" ht="48" customHeight="1">
      <c r="A13" s="58">
        <f>IF(D13="","",ROWS($B$8:B13))</f>
        <v>6</v>
      </c>
      <c r="B13" s="59" t="str">
        <f>MASTER!C12</f>
        <v>GOVT UPPER PRIMARY SCHOOL, SALPUR</v>
      </c>
      <c r="C13" s="26">
        <f>'RECEIVED AMOUNT '!C12</f>
        <v>0</v>
      </c>
      <c r="D13" s="26">
        <f>'RECEIVED AMOUNT '!D12</f>
        <v>25000</v>
      </c>
      <c r="E13" s="26">
        <f>'RECEIVED AMOUNT '!E12</f>
        <v>0</v>
      </c>
      <c r="F13" s="26">
        <f>'RECEIVED AMOUNT '!F12</f>
        <v>0</v>
      </c>
      <c r="G13" s="26">
        <f>'RECEIVED AMOUNT '!G12</f>
        <v>0</v>
      </c>
      <c r="H13" s="26">
        <f>'RECEIVED AMOUNT '!H12</f>
        <v>0</v>
      </c>
      <c r="I13" s="26">
        <f>'RECEIVED AMOUNT '!I12</f>
        <v>0</v>
      </c>
      <c r="J13" s="26">
        <f>'RECEIVED AMOUNT '!J12</f>
        <v>9000</v>
      </c>
      <c r="K13" s="26">
        <f>'RECEIVED AMOUNT '!K12</f>
        <v>0</v>
      </c>
      <c r="L13" s="26">
        <f>'RECEIVED AMOUNT '!L12</f>
        <v>300</v>
      </c>
      <c r="M13" s="26">
        <f>'RECEIVED AMOUNT '!M12</f>
        <v>200</v>
      </c>
      <c r="N13" s="26">
        <f>'RECEIVED AMOUNT '!N12</f>
        <v>200</v>
      </c>
      <c r="O13" s="26">
        <f>'RECEIVED AMOUNT '!O12</f>
        <v>0</v>
      </c>
      <c r="P13" s="26">
        <f>'RECEIVED AMOUNT '!P12</f>
        <v>10000</v>
      </c>
      <c r="Q13" s="26">
        <f>'RECEIVED AMOUNT '!Q12</f>
        <v>640</v>
      </c>
      <c r="R13" s="26">
        <f>'RECEIVED AMOUNT '!R12</f>
        <v>500</v>
      </c>
      <c r="S13" s="26">
        <f>'RECEIVED AMOUNT '!S12</f>
        <v>0</v>
      </c>
      <c r="T13" s="26">
        <f>'RECEIVED AMOUNT '!T12</f>
        <v>500</v>
      </c>
      <c r="U13" s="26">
        <f>'RECEIVED AMOUNT '!U12</f>
        <v>1000</v>
      </c>
      <c r="V13" s="26">
        <f>'RECEIVED AMOUNT '!V12</f>
        <v>0</v>
      </c>
      <c r="W13" s="26">
        <f>'RECEIVED AMOUNT '!W12</f>
        <v>0</v>
      </c>
      <c r="X13" s="26">
        <f>'RECEIVED AMOUNT '!X12</f>
        <v>0</v>
      </c>
      <c r="Y13" s="58">
        <f>'RECEIVED AMOUNT '!Y12</f>
        <v>0</v>
      </c>
      <c r="Z13" s="58">
        <f t="shared" si="0"/>
        <v>47340</v>
      </c>
    </row>
    <row r="14" spans="1:26" s="1" customFormat="1" ht="48" customHeight="1">
      <c r="A14" s="58">
        <f>IF(D14="","",ROWS($B$8:B14))</f>
        <v>7</v>
      </c>
      <c r="B14" s="59" t="str">
        <f>MASTER!C13</f>
        <v>MAA BADI DAY CARE CENTER, SALPURA</v>
      </c>
      <c r="C14" s="26">
        <f>'RECEIVED AMOUNT '!C13</f>
        <v>0</v>
      </c>
      <c r="D14" s="26">
        <f>'RECEIVED AMOUNT '!D13</f>
        <v>10000</v>
      </c>
      <c r="E14" s="26">
        <f>'RECEIVED AMOUNT '!E13</f>
        <v>0</v>
      </c>
      <c r="F14" s="26">
        <f>'RECEIVED AMOUNT '!F13</f>
        <v>0</v>
      </c>
      <c r="G14" s="26">
        <f>'RECEIVED AMOUNT '!G13</f>
        <v>0</v>
      </c>
      <c r="H14" s="26">
        <f>'RECEIVED AMOUNT '!H13</f>
        <v>0</v>
      </c>
      <c r="I14" s="26">
        <f>'RECEIVED AMOUNT '!I13</f>
        <v>0</v>
      </c>
      <c r="J14" s="26">
        <f>'RECEIVED AMOUNT '!J13</f>
        <v>5000</v>
      </c>
      <c r="K14" s="26">
        <f>'RECEIVED AMOUNT '!K13</f>
        <v>0</v>
      </c>
      <c r="L14" s="26">
        <f>'RECEIVED AMOUNT '!L13</f>
        <v>300</v>
      </c>
      <c r="M14" s="26">
        <f>'RECEIVED AMOUNT '!M13</f>
        <v>200</v>
      </c>
      <c r="N14" s="26">
        <f>'RECEIVED AMOUNT '!N13</f>
        <v>200</v>
      </c>
      <c r="O14" s="26">
        <f>'RECEIVED AMOUNT '!O13</f>
        <v>0</v>
      </c>
      <c r="P14" s="26">
        <f>'RECEIVED AMOUNT '!P13</f>
        <v>5000</v>
      </c>
      <c r="Q14" s="26">
        <f>'RECEIVED AMOUNT '!Q13</f>
        <v>640</v>
      </c>
      <c r="R14" s="26">
        <f>'RECEIVED AMOUNT '!R13</f>
        <v>0</v>
      </c>
      <c r="S14" s="26">
        <f>'RECEIVED AMOUNT '!S13</f>
        <v>0</v>
      </c>
      <c r="T14" s="26">
        <f>'RECEIVED AMOUNT '!T13</f>
        <v>500</v>
      </c>
      <c r="U14" s="26">
        <f>'RECEIVED AMOUNT '!U13</f>
        <v>1000</v>
      </c>
      <c r="V14" s="26">
        <f>'RECEIVED AMOUNT '!V13</f>
        <v>0</v>
      </c>
      <c r="W14" s="26">
        <f>'RECEIVED AMOUNT '!W13</f>
        <v>0</v>
      </c>
      <c r="X14" s="26">
        <f>'RECEIVED AMOUNT '!X13</f>
        <v>0</v>
      </c>
      <c r="Y14" s="58">
        <f>'RECEIVED AMOUNT '!Y13</f>
        <v>0</v>
      </c>
      <c r="Z14" s="58">
        <f t="shared" si="0"/>
        <v>22840</v>
      </c>
    </row>
    <row r="15" spans="1:26" s="1" customFormat="1" ht="48" customHeight="1">
      <c r="A15" s="58">
        <f>IF(D15="","",ROWS($B$8:B15))</f>
        <v>8</v>
      </c>
      <c r="B15" s="59">
        <f>MASTER!C14</f>
        <v>0</v>
      </c>
      <c r="C15" s="26">
        <f>'RECEIVED AMOUNT '!C14</f>
        <v>0</v>
      </c>
      <c r="D15" s="26">
        <f>'RECEIVED AMOUNT '!D14</f>
        <v>0</v>
      </c>
      <c r="E15" s="26">
        <f>'RECEIVED AMOUNT '!E14</f>
        <v>0</v>
      </c>
      <c r="F15" s="26">
        <f>'RECEIVED AMOUNT '!F14</f>
        <v>0</v>
      </c>
      <c r="G15" s="26">
        <f>'RECEIVED AMOUNT '!G14</f>
        <v>0</v>
      </c>
      <c r="H15" s="26">
        <f>'RECEIVED AMOUNT '!H14</f>
        <v>0</v>
      </c>
      <c r="I15" s="26">
        <f>'RECEIVED AMOUNT '!I14</f>
        <v>0</v>
      </c>
      <c r="J15" s="26">
        <f>'RECEIVED AMOUNT '!J14</f>
        <v>0</v>
      </c>
      <c r="K15" s="26">
        <f>'RECEIVED AMOUNT '!K14</f>
        <v>0</v>
      </c>
      <c r="L15" s="26">
        <f>'RECEIVED AMOUNT '!L14</f>
        <v>0</v>
      </c>
      <c r="M15" s="26">
        <f>'RECEIVED AMOUNT '!M14</f>
        <v>0</v>
      </c>
      <c r="N15" s="26">
        <f>'RECEIVED AMOUNT '!N14</f>
        <v>0</v>
      </c>
      <c r="O15" s="26">
        <f>'RECEIVED AMOUNT '!O14</f>
        <v>0</v>
      </c>
      <c r="P15" s="26">
        <f>'RECEIVED AMOUNT '!P14</f>
        <v>0</v>
      </c>
      <c r="Q15" s="26">
        <f>'RECEIVED AMOUNT '!Q14</f>
        <v>0</v>
      </c>
      <c r="R15" s="26">
        <f>'RECEIVED AMOUNT '!R14</f>
        <v>0</v>
      </c>
      <c r="S15" s="26">
        <f>'RECEIVED AMOUNT '!S14</f>
        <v>0</v>
      </c>
      <c r="T15" s="26">
        <f>'RECEIVED AMOUNT '!T14</f>
        <v>0</v>
      </c>
      <c r="U15" s="26">
        <f>'RECEIVED AMOUNT '!U14</f>
        <v>0</v>
      </c>
      <c r="V15" s="26">
        <f>'RECEIVED AMOUNT '!V14</f>
        <v>0</v>
      </c>
      <c r="W15" s="26">
        <f>'RECEIVED AMOUNT '!W14</f>
        <v>0</v>
      </c>
      <c r="X15" s="26">
        <f>'RECEIVED AMOUNT '!X14</f>
        <v>0</v>
      </c>
      <c r="Y15" s="58">
        <f>'RECEIVED AMOUNT '!Y14</f>
        <v>0</v>
      </c>
      <c r="Z15" s="58">
        <f t="shared" si="0"/>
        <v>0</v>
      </c>
    </row>
    <row r="16" spans="1:26" s="1" customFormat="1" ht="48" customHeight="1">
      <c r="A16" s="58">
        <f>IF(D16="","",ROWS($B$8:B16))</f>
        <v>9</v>
      </c>
      <c r="B16" s="59">
        <f>MASTER!C15</f>
        <v>0</v>
      </c>
      <c r="C16" s="26">
        <f>'RECEIVED AMOUNT '!C15</f>
        <v>0</v>
      </c>
      <c r="D16" s="26">
        <f>'RECEIVED AMOUNT '!D15</f>
        <v>0</v>
      </c>
      <c r="E16" s="26">
        <f>'RECEIVED AMOUNT '!E15</f>
        <v>0</v>
      </c>
      <c r="F16" s="26">
        <f>'RECEIVED AMOUNT '!F15</f>
        <v>0</v>
      </c>
      <c r="G16" s="26">
        <f>'RECEIVED AMOUNT '!G15</f>
        <v>0</v>
      </c>
      <c r="H16" s="26">
        <f>'RECEIVED AMOUNT '!H15</f>
        <v>0</v>
      </c>
      <c r="I16" s="26">
        <f>'RECEIVED AMOUNT '!I15</f>
        <v>0</v>
      </c>
      <c r="J16" s="26">
        <f>'RECEIVED AMOUNT '!J15</f>
        <v>0</v>
      </c>
      <c r="K16" s="26">
        <f>'RECEIVED AMOUNT '!K15</f>
        <v>0</v>
      </c>
      <c r="L16" s="26">
        <f>'RECEIVED AMOUNT '!L15</f>
        <v>0</v>
      </c>
      <c r="M16" s="26">
        <f>'RECEIVED AMOUNT '!M15</f>
        <v>0</v>
      </c>
      <c r="N16" s="26">
        <f>'RECEIVED AMOUNT '!N15</f>
        <v>0</v>
      </c>
      <c r="O16" s="26">
        <f>'RECEIVED AMOUNT '!O15</f>
        <v>0</v>
      </c>
      <c r="P16" s="26">
        <f>'RECEIVED AMOUNT '!P15</f>
        <v>0</v>
      </c>
      <c r="Q16" s="26">
        <f>'RECEIVED AMOUNT '!Q15</f>
        <v>0</v>
      </c>
      <c r="R16" s="26">
        <f>'RECEIVED AMOUNT '!R15</f>
        <v>0</v>
      </c>
      <c r="S16" s="26">
        <f>'RECEIVED AMOUNT '!S15</f>
        <v>0</v>
      </c>
      <c r="T16" s="26">
        <f>'RECEIVED AMOUNT '!T15</f>
        <v>0</v>
      </c>
      <c r="U16" s="26">
        <f>'RECEIVED AMOUNT '!U15</f>
        <v>0</v>
      </c>
      <c r="V16" s="26">
        <f>'RECEIVED AMOUNT '!V15</f>
        <v>0</v>
      </c>
      <c r="W16" s="26">
        <f>'RECEIVED AMOUNT '!W15</f>
        <v>0</v>
      </c>
      <c r="X16" s="26">
        <f>'RECEIVED AMOUNT '!X15</f>
        <v>0</v>
      </c>
      <c r="Y16" s="58">
        <f>'RECEIVED AMOUNT '!Y15</f>
        <v>0</v>
      </c>
      <c r="Z16" s="58">
        <f t="shared" si="0"/>
        <v>0</v>
      </c>
    </row>
    <row r="17" spans="1:26" s="1" customFormat="1" ht="48" customHeight="1">
      <c r="A17" s="58">
        <f>IF(D17="","",ROWS($B$8:B17))</f>
        <v>10</v>
      </c>
      <c r="B17" s="59">
        <f>MASTER!C16</f>
        <v>0</v>
      </c>
      <c r="C17" s="26">
        <f>'RECEIVED AMOUNT '!C16</f>
        <v>0</v>
      </c>
      <c r="D17" s="26">
        <f>'RECEIVED AMOUNT '!D16</f>
        <v>0</v>
      </c>
      <c r="E17" s="26">
        <f>'RECEIVED AMOUNT '!E16</f>
        <v>0</v>
      </c>
      <c r="F17" s="26">
        <f>'RECEIVED AMOUNT '!F16</f>
        <v>0</v>
      </c>
      <c r="G17" s="26">
        <f>'RECEIVED AMOUNT '!G16</f>
        <v>0</v>
      </c>
      <c r="H17" s="26">
        <f>'RECEIVED AMOUNT '!H16</f>
        <v>0</v>
      </c>
      <c r="I17" s="26">
        <f>'RECEIVED AMOUNT '!I16</f>
        <v>0</v>
      </c>
      <c r="J17" s="26">
        <f>'RECEIVED AMOUNT '!J16</f>
        <v>0</v>
      </c>
      <c r="K17" s="26">
        <f>'RECEIVED AMOUNT '!K16</f>
        <v>0</v>
      </c>
      <c r="L17" s="26">
        <f>'RECEIVED AMOUNT '!L16</f>
        <v>0</v>
      </c>
      <c r="M17" s="26">
        <f>'RECEIVED AMOUNT '!M16</f>
        <v>0</v>
      </c>
      <c r="N17" s="26">
        <f>'RECEIVED AMOUNT '!N16</f>
        <v>0</v>
      </c>
      <c r="O17" s="26">
        <f>'RECEIVED AMOUNT '!O16</f>
        <v>0</v>
      </c>
      <c r="P17" s="26">
        <f>'RECEIVED AMOUNT '!P16</f>
        <v>0</v>
      </c>
      <c r="Q17" s="26">
        <f>'RECEIVED AMOUNT '!Q16</f>
        <v>0</v>
      </c>
      <c r="R17" s="26">
        <f>'RECEIVED AMOUNT '!R16</f>
        <v>0</v>
      </c>
      <c r="S17" s="26">
        <f>'RECEIVED AMOUNT '!S16</f>
        <v>0</v>
      </c>
      <c r="T17" s="26">
        <f>'RECEIVED AMOUNT '!T16</f>
        <v>0</v>
      </c>
      <c r="U17" s="26">
        <f>'RECEIVED AMOUNT '!U16</f>
        <v>0</v>
      </c>
      <c r="V17" s="26">
        <f>'RECEIVED AMOUNT '!V16</f>
        <v>0</v>
      </c>
      <c r="W17" s="26">
        <f>'RECEIVED AMOUNT '!W16</f>
        <v>0</v>
      </c>
      <c r="X17" s="26">
        <f>'RECEIVED AMOUNT '!X16</f>
        <v>0</v>
      </c>
      <c r="Y17" s="58">
        <f>'RECEIVED AMOUNT '!Y16</f>
        <v>0</v>
      </c>
      <c r="Z17" s="58">
        <f t="shared" si="0"/>
        <v>0</v>
      </c>
    </row>
    <row r="18" spans="1:26" s="1" customFormat="1" ht="48" customHeight="1">
      <c r="A18" s="58">
        <f>IF(D18="","",ROWS($B$8:B18))</f>
        <v>11</v>
      </c>
      <c r="B18" s="59">
        <f>MASTER!C17</f>
        <v>0</v>
      </c>
      <c r="C18" s="26">
        <f>'RECEIVED AMOUNT '!C17</f>
        <v>0</v>
      </c>
      <c r="D18" s="26">
        <f>'RECEIVED AMOUNT '!D17</f>
        <v>0</v>
      </c>
      <c r="E18" s="26">
        <f>'RECEIVED AMOUNT '!E17</f>
        <v>0</v>
      </c>
      <c r="F18" s="26">
        <f>'RECEIVED AMOUNT '!F17</f>
        <v>0</v>
      </c>
      <c r="G18" s="26">
        <f>'RECEIVED AMOUNT '!G17</f>
        <v>0</v>
      </c>
      <c r="H18" s="26">
        <f>'RECEIVED AMOUNT '!H17</f>
        <v>0</v>
      </c>
      <c r="I18" s="26">
        <f>'RECEIVED AMOUNT '!I17</f>
        <v>0</v>
      </c>
      <c r="J18" s="26">
        <f>'RECEIVED AMOUNT '!J17</f>
        <v>0</v>
      </c>
      <c r="K18" s="26">
        <f>'RECEIVED AMOUNT '!K17</f>
        <v>0</v>
      </c>
      <c r="L18" s="26">
        <f>'RECEIVED AMOUNT '!L17</f>
        <v>0</v>
      </c>
      <c r="M18" s="26">
        <f>'RECEIVED AMOUNT '!M17</f>
        <v>0</v>
      </c>
      <c r="N18" s="26">
        <f>'RECEIVED AMOUNT '!N17</f>
        <v>0</v>
      </c>
      <c r="O18" s="26">
        <f>'RECEIVED AMOUNT '!O17</f>
        <v>0</v>
      </c>
      <c r="P18" s="26">
        <f>'RECEIVED AMOUNT '!P17</f>
        <v>0</v>
      </c>
      <c r="Q18" s="26">
        <f>'RECEIVED AMOUNT '!Q17</f>
        <v>0</v>
      </c>
      <c r="R18" s="26">
        <f>'RECEIVED AMOUNT '!R17</f>
        <v>0</v>
      </c>
      <c r="S18" s="26">
        <f>'RECEIVED AMOUNT '!S17</f>
        <v>0</v>
      </c>
      <c r="T18" s="26">
        <f>'RECEIVED AMOUNT '!T17</f>
        <v>0</v>
      </c>
      <c r="U18" s="26">
        <f>'RECEIVED AMOUNT '!U17</f>
        <v>0</v>
      </c>
      <c r="V18" s="26">
        <f>'RECEIVED AMOUNT '!V17</f>
        <v>0</v>
      </c>
      <c r="W18" s="26">
        <f>'RECEIVED AMOUNT '!W17</f>
        <v>0</v>
      </c>
      <c r="X18" s="26">
        <f>'RECEIVED AMOUNT '!X17</f>
        <v>0</v>
      </c>
      <c r="Y18" s="58">
        <f>'RECEIVED AMOUNT '!Y17</f>
        <v>0</v>
      </c>
      <c r="Z18" s="58">
        <f t="shared" si="0"/>
        <v>0</v>
      </c>
    </row>
    <row r="19" spans="1:26" s="1" customFormat="1" ht="48" customHeight="1">
      <c r="A19" s="58">
        <f>IF(D19="","",ROWS($B$8:B19))</f>
        <v>12</v>
      </c>
      <c r="B19" s="59">
        <f>MASTER!C18</f>
        <v>0</v>
      </c>
      <c r="C19" s="26">
        <f>'RECEIVED AMOUNT '!C18</f>
        <v>0</v>
      </c>
      <c r="D19" s="26">
        <f>'RECEIVED AMOUNT '!D18</f>
        <v>0</v>
      </c>
      <c r="E19" s="26">
        <f>'RECEIVED AMOUNT '!E18</f>
        <v>0</v>
      </c>
      <c r="F19" s="26">
        <f>'RECEIVED AMOUNT '!F18</f>
        <v>0</v>
      </c>
      <c r="G19" s="26">
        <f>'RECEIVED AMOUNT '!G18</f>
        <v>0</v>
      </c>
      <c r="H19" s="26">
        <f>'RECEIVED AMOUNT '!H18</f>
        <v>0</v>
      </c>
      <c r="I19" s="26">
        <f>'RECEIVED AMOUNT '!I18</f>
        <v>0</v>
      </c>
      <c r="J19" s="26">
        <f>'RECEIVED AMOUNT '!J18</f>
        <v>0</v>
      </c>
      <c r="K19" s="26">
        <f>'RECEIVED AMOUNT '!K18</f>
        <v>0</v>
      </c>
      <c r="L19" s="26">
        <f>'RECEIVED AMOUNT '!L18</f>
        <v>0</v>
      </c>
      <c r="M19" s="26">
        <f>'RECEIVED AMOUNT '!M18</f>
        <v>0</v>
      </c>
      <c r="N19" s="26">
        <f>'RECEIVED AMOUNT '!N18</f>
        <v>0</v>
      </c>
      <c r="O19" s="26">
        <f>'RECEIVED AMOUNT '!O18</f>
        <v>0</v>
      </c>
      <c r="P19" s="26">
        <f>'RECEIVED AMOUNT '!P18</f>
        <v>0</v>
      </c>
      <c r="Q19" s="26">
        <f>'RECEIVED AMOUNT '!Q18</f>
        <v>0</v>
      </c>
      <c r="R19" s="26">
        <f>'RECEIVED AMOUNT '!R18</f>
        <v>0</v>
      </c>
      <c r="S19" s="26">
        <f>'RECEIVED AMOUNT '!S18</f>
        <v>0</v>
      </c>
      <c r="T19" s="26">
        <f>'RECEIVED AMOUNT '!T18</f>
        <v>0</v>
      </c>
      <c r="U19" s="26">
        <f>'RECEIVED AMOUNT '!U18</f>
        <v>0</v>
      </c>
      <c r="V19" s="26">
        <f>'RECEIVED AMOUNT '!V18</f>
        <v>0</v>
      </c>
      <c r="W19" s="26">
        <f>'RECEIVED AMOUNT '!W18</f>
        <v>0</v>
      </c>
      <c r="X19" s="26">
        <f>'RECEIVED AMOUNT '!X18</f>
        <v>0</v>
      </c>
      <c r="Y19" s="58">
        <f>'RECEIVED AMOUNT '!Y18</f>
        <v>0</v>
      </c>
      <c r="Z19" s="58">
        <f t="shared" si="0"/>
        <v>0</v>
      </c>
    </row>
    <row r="20" spans="1:26" s="1" customFormat="1" ht="48" customHeight="1">
      <c r="A20" s="58">
        <f>IF(D20="","",ROWS($B$8:B20))</f>
        <v>13</v>
      </c>
      <c r="B20" s="59">
        <f>MASTER!C19</f>
        <v>0</v>
      </c>
      <c r="C20" s="26">
        <f>'RECEIVED AMOUNT '!C19</f>
        <v>0</v>
      </c>
      <c r="D20" s="26">
        <f>'RECEIVED AMOUNT '!D19</f>
        <v>0</v>
      </c>
      <c r="E20" s="26">
        <f>'RECEIVED AMOUNT '!E19</f>
        <v>0</v>
      </c>
      <c r="F20" s="26">
        <f>'RECEIVED AMOUNT '!F19</f>
        <v>0</v>
      </c>
      <c r="G20" s="26">
        <f>'RECEIVED AMOUNT '!G19</f>
        <v>0</v>
      </c>
      <c r="H20" s="26">
        <f>'RECEIVED AMOUNT '!H19</f>
        <v>0</v>
      </c>
      <c r="I20" s="26">
        <f>'RECEIVED AMOUNT '!I19</f>
        <v>0</v>
      </c>
      <c r="J20" s="26">
        <f>'RECEIVED AMOUNT '!J19</f>
        <v>0</v>
      </c>
      <c r="K20" s="26">
        <f>'RECEIVED AMOUNT '!K19</f>
        <v>0</v>
      </c>
      <c r="L20" s="26">
        <f>'RECEIVED AMOUNT '!L19</f>
        <v>0</v>
      </c>
      <c r="M20" s="26">
        <f>'RECEIVED AMOUNT '!M19</f>
        <v>0</v>
      </c>
      <c r="N20" s="26">
        <f>'RECEIVED AMOUNT '!N19</f>
        <v>0</v>
      </c>
      <c r="O20" s="26">
        <f>'RECEIVED AMOUNT '!O19</f>
        <v>0</v>
      </c>
      <c r="P20" s="26">
        <f>'RECEIVED AMOUNT '!P19</f>
        <v>0</v>
      </c>
      <c r="Q20" s="26">
        <f>'RECEIVED AMOUNT '!Q19</f>
        <v>0</v>
      </c>
      <c r="R20" s="26">
        <f>'RECEIVED AMOUNT '!R19</f>
        <v>0</v>
      </c>
      <c r="S20" s="26">
        <f>'RECEIVED AMOUNT '!S19</f>
        <v>0</v>
      </c>
      <c r="T20" s="26">
        <f>'RECEIVED AMOUNT '!T19</f>
        <v>0</v>
      </c>
      <c r="U20" s="26">
        <f>'RECEIVED AMOUNT '!U19</f>
        <v>0</v>
      </c>
      <c r="V20" s="26">
        <f>'RECEIVED AMOUNT '!V19</f>
        <v>0</v>
      </c>
      <c r="W20" s="26">
        <f>'RECEIVED AMOUNT '!W19</f>
        <v>0</v>
      </c>
      <c r="X20" s="26">
        <f>'RECEIVED AMOUNT '!X19</f>
        <v>0</v>
      </c>
      <c r="Y20" s="58">
        <f>'RECEIVED AMOUNT '!Y19</f>
        <v>0</v>
      </c>
      <c r="Z20" s="58">
        <f t="shared" si="0"/>
        <v>0</v>
      </c>
    </row>
    <row r="21" spans="1:26" s="1" customFormat="1" ht="48" customHeight="1">
      <c r="A21" s="58">
        <f>IF(D21="","",ROWS($B$8:B21))</f>
        <v>14</v>
      </c>
      <c r="B21" s="59">
        <f>MASTER!C20</f>
        <v>0</v>
      </c>
      <c r="C21" s="26">
        <f>'RECEIVED AMOUNT '!C20</f>
        <v>0</v>
      </c>
      <c r="D21" s="26">
        <f>'RECEIVED AMOUNT '!D20</f>
        <v>0</v>
      </c>
      <c r="E21" s="26">
        <f>'RECEIVED AMOUNT '!E20</f>
        <v>0</v>
      </c>
      <c r="F21" s="26">
        <f>'RECEIVED AMOUNT '!F20</f>
        <v>0</v>
      </c>
      <c r="G21" s="26">
        <f>'RECEIVED AMOUNT '!G20</f>
        <v>0</v>
      </c>
      <c r="H21" s="26">
        <f>'RECEIVED AMOUNT '!H20</f>
        <v>0</v>
      </c>
      <c r="I21" s="26">
        <f>'RECEIVED AMOUNT '!I20</f>
        <v>0</v>
      </c>
      <c r="J21" s="26">
        <f>'RECEIVED AMOUNT '!J20</f>
        <v>0</v>
      </c>
      <c r="K21" s="26">
        <f>'RECEIVED AMOUNT '!K20</f>
        <v>0</v>
      </c>
      <c r="L21" s="26">
        <f>'RECEIVED AMOUNT '!L20</f>
        <v>0</v>
      </c>
      <c r="M21" s="26">
        <f>'RECEIVED AMOUNT '!M20</f>
        <v>0</v>
      </c>
      <c r="N21" s="26">
        <f>'RECEIVED AMOUNT '!N20</f>
        <v>0</v>
      </c>
      <c r="O21" s="26">
        <f>'RECEIVED AMOUNT '!O20</f>
        <v>0</v>
      </c>
      <c r="P21" s="26">
        <f>'RECEIVED AMOUNT '!P20</f>
        <v>0</v>
      </c>
      <c r="Q21" s="26">
        <f>'RECEIVED AMOUNT '!Q20</f>
        <v>0</v>
      </c>
      <c r="R21" s="26">
        <f>'RECEIVED AMOUNT '!R20</f>
        <v>0</v>
      </c>
      <c r="S21" s="26">
        <f>'RECEIVED AMOUNT '!S20</f>
        <v>0</v>
      </c>
      <c r="T21" s="26">
        <f>'RECEIVED AMOUNT '!T20</f>
        <v>0</v>
      </c>
      <c r="U21" s="26">
        <f>'RECEIVED AMOUNT '!U20</f>
        <v>0</v>
      </c>
      <c r="V21" s="26">
        <f>'RECEIVED AMOUNT '!V20</f>
        <v>0</v>
      </c>
      <c r="W21" s="26">
        <f>'RECEIVED AMOUNT '!W20</f>
        <v>0</v>
      </c>
      <c r="X21" s="26">
        <f>'RECEIVED AMOUNT '!X20</f>
        <v>0</v>
      </c>
      <c r="Y21" s="58">
        <f>'RECEIVED AMOUNT '!Y20</f>
        <v>0</v>
      </c>
      <c r="Z21" s="58">
        <f t="shared" si="0"/>
        <v>0</v>
      </c>
    </row>
    <row r="22" spans="1:26" s="1" customFormat="1" ht="48" customHeight="1">
      <c r="A22" s="58">
        <f>IF(D22="","",ROWS($B$8:B22))</f>
        <v>15</v>
      </c>
      <c r="B22" s="59">
        <f>MASTER!C21</f>
        <v>0</v>
      </c>
      <c r="C22" s="26">
        <f>'RECEIVED AMOUNT '!C21</f>
        <v>0</v>
      </c>
      <c r="D22" s="26">
        <f>'RECEIVED AMOUNT '!D21</f>
        <v>0</v>
      </c>
      <c r="E22" s="26">
        <f>'RECEIVED AMOUNT '!E21</f>
        <v>0</v>
      </c>
      <c r="F22" s="26">
        <f>'RECEIVED AMOUNT '!F21</f>
        <v>0</v>
      </c>
      <c r="G22" s="26">
        <f>'RECEIVED AMOUNT '!G21</f>
        <v>0</v>
      </c>
      <c r="H22" s="26">
        <f>'RECEIVED AMOUNT '!H21</f>
        <v>0</v>
      </c>
      <c r="I22" s="26">
        <f>'RECEIVED AMOUNT '!I21</f>
        <v>0</v>
      </c>
      <c r="J22" s="26">
        <f>'RECEIVED AMOUNT '!J21</f>
        <v>0</v>
      </c>
      <c r="K22" s="26">
        <f>'RECEIVED AMOUNT '!K21</f>
        <v>0</v>
      </c>
      <c r="L22" s="26">
        <f>'RECEIVED AMOUNT '!L21</f>
        <v>0</v>
      </c>
      <c r="M22" s="26">
        <f>'RECEIVED AMOUNT '!M21</f>
        <v>0</v>
      </c>
      <c r="N22" s="26">
        <f>'RECEIVED AMOUNT '!N21</f>
        <v>0</v>
      </c>
      <c r="O22" s="26">
        <f>'RECEIVED AMOUNT '!O21</f>
        <v>0</v>
      </c>
      <c r="P22" s="26">
        <f>'RECEIVED AMOUNT '!P21</f>
        <v>0</v>
      </c>
      <c r="Q22" s="26">
        <f>'RECEIVED AMOUNT '!Q21</f>
        <v>0</v>
      </c>
      <c r="R22" s="26">
        <f>'RECEIVED AMOUNT '!R21</f>
        <v>0</v>
      </c>
      <c r="S22" s="26">
        <f>'RECEIVED AMOUNT '!S21</f>
        <v>0</v>
      </c>
      <c r="T22" s="26">
        <f>'RECEIVED AMOUNT '!T21</f>
        <v>0</v>
      </c>
      <c r="U22" s="26">
        <f>'RECEIVED AMOUNT '!U21</f>
        <v>0</v>
      </c>
      <c r="V22" s="26">
        <f>'RECEIVED AMOUNT '!V21</f>
        <v>0</v>
      </c>
      <c r="W22" s="26">
        <f>'RECEIVED AMOUNT '!W21</f>
        <v>0</v>
      </c>
      <c r="X22" s="26">
        <f>'RECEIVED AMOUNT '!X21</f>
        <v>0</v>
      </c>
      <c r="Y22" s="58">
        <f>'RECEIVED AMOUNT '!Y21</f>
        <v>0</v>
      </c>
      <c r="Z22" s="58">
        <f t="shared" si="0"/>
        <v>0</v>
      </c>
    </row>
    <row r="23" spans="1:26" s="1" customFormat="1" ht="48" customHeight="1">
      <c r="A23" s="58">
        <f>IF(D23="","",ROWS($B$8:B23))</f>
        <v>16</v>
      </c>
      <c r="B23" s="59">
        <f>MASTER!C22</f>
        <v>0</v>
      </c>
      <c r="C23" s="26">
        <f>'RECEIVED AMOUNT '!C22</f>
        <v>0</v>
      </c>
      <c r="D23" s="26">
        <f>'RECEIVED AMOUNT '!D22</f>
        <v>0</v>
      </c>
      <c r="E23" s="26">
        <f>'RECEIVED AMOUNT '!E22</f>
        <v>0</v>
      </c>
      <c r="F23" s="26">
        <f>'RECEIVED AMOUNT '!F22</f>
        <v>0</v>
      </c>
      <c r="G23" s="26">
        <f>'RECEIVED AMOUNT '!G22</f>
        <v>0</v>
      </c>
      <c r="H23" s="26">
        <f>'RECEIVED AMOUNT '!H22</f>
        <v>0</v>
      </c>
      <c r="I23" s="26">
        <f>'RECEIVED AMOUNT '!I22</f>
        <v>0</v>
      </c>
      <c r="J23" s="26">
        <f>'RECEIVED AMOUNT '!J22</f>
        <v>0</v>
      </c>
      <c r="K23" s="26">
        <f>'RECEIVED AMOUNT '!K22</f>
        <v>0</v>
      </c>
      <c r="L23" s="26">
        <f>'RECEIVED AMOUNT '!L22</f>
        <v>0</v>
      </c>
      <c r="M23" s="26">
        <f>'RECEIVED AMOUNT '!M22</f>
        <v>0</v>
      </c>
      <c r="N23" s="26">
        <f>'RECEIVED AMOUNT '!N22</f>
        <v>0</v>
      </c>
      <c r="O23" s="26">
        <f>'RECEIVED AMOUNT '!O22</f>
        <v>0</v>
      </c>
      <c r="P23" s="26">
        <f>'RECEIVED AMOUNT '!P22</f>
        <v>0</v>
      </c>
      <c r="Q23" s="26">
        <f>'RECEIVED AMOUNT '!Q22</f>
        <v>0</v>
      </c>
      <c r="R23" s="26">
        <f>'RECEIVED AMOUNT '!R22</f>
        <v>0</v>
      </c>
      <c r="S23" s="26">
        <f>'RECEIVED AMOUNT '!S22</f>
        <v>0</v>
      </c>
      <c r="T23" s="26">
        <f>'RECEIVED AMOUNT '!T22</f>
        <v>0</v>
      </c>
      <c r="U23" s="26">
        <f>'RECEIVED AMOUNT '!U22</f>
        <v>0</v>
      </c>
      <c r="V23" s="26">
        <f>'RECEIVED AMOUNT '!V22</f>
        <v>0</v>
      </c>
      <c r="W23" s="26">
        <f>'RECEIVED AMOUNT '!W22</f>
        <v>0</v>
      </c>
      <c r="X23" s="26">
        <f>'RECEIVED AMOUNT '!X22</f>
        <v>0</v>
      </c>
      <c r="Y23" s="58">
        <f>'RECEIVED AMOUNT '!Y22</f>
        <v>0</v>
      </c>
      <c r="Z23" s="58">
        <f t="shared" si="0"/>
        <v>0</v>
      </c>
    </row>
    <row r="24" spans="1:26" s="14" customFormat="1" ht="48" customHeight="1">
      <c r="A24" s="148" t="s">
        <v>43</v>
      </c>
      <c r="B24" s="149"/>
      <c r="C24" s="58">
        <f>SUM(C8:C23)</f>
        <v>50000</v>
      </c>
      <c r="D24" s="58">
        <f t="shared" ref="D24:Z24" si="1">SUM(D8:D23)</f>
        <v>90000</v>
      </c>
      <c r="E24" s="58">
        <f t="shared" si="1"/>
        <v>15000</v>
      </c>
      <c r="F24" s="58">
        <f t="shared" si="1"/>
        <v>5000</v>
      </c>
      <c r="G24" s="58">
        <f t="shared" si="1"/>
        <v>1000</v>
      </c>
      <c r="H24" s="58">
        <f t="shared" si="1"/>
        <v>1000</v>
      </c>
      <c r="I24" s="58">
        <f t="shared" si="1"/>
        <v>25000</v>
      </c>
      <c r="J24" s="58">
        <f t="shared" si="1"/>
        <v>50000</v>
      </c>
      <c r="K24" s="58">
        <f t="shared" si="1"/>
        <v>9150</v>
      </c>
      <c r="L24" s="58">
        <f t="shared" si="1"/>
        <v>2100</v>
      </c>
      <c r="M24" s="58">
        <f t="shared" si="1"/>
        <v>1400</v>
      </c>
      <c r="N24" s="58">
        <f t="shared" si="1"/>
        <v>1400</v>
      </c>
      <c r="O24" s="58">
        <f t="shared" si="1"/>
        <v>0</v>
      </c>
      <c r="P24" s="58">
        <f t="shared" si="1"/>
        <v>55000</v>
      </c>
      <c r="Q24" s="58">
        <f t="shared" si="1"/>
        <v>4480</v>
      </c>
      <c r="R24" s="58">
        <f t="shared" si="1"/>
        <v>3000</v>
      </c>
      <c r="S24" s="58">
        <f t="shared" si="1"/>
        <v>4500</v>
      </c>
      <c r="T24" s="58">
        <f t="shared" si="1"/>
        <v>3500</v>
      </c>
      <c r="U24" s="58">
        <f t="shared" si="1"/>
        <v>7000</v>
      </c>
      <c r="V24" s="58">
        <f t="shared" si="1"/>
        <v>0</v>
      </c>
      <c r="W24" s="58">
        <f t="shared" si="1"/>
        <v>0</v>
      </c>
      <c r="X24" s="58">
        <f t="shared" si="1"/>
        <v>0</v>
      </c>
      <c r="Y24" s="58">
        <f t="shared" si="1"/>
        <v>0</v>
      </c>
      <c r="Z24" s="58">
        <f t="shared" si="1"/>
        <v>328530</v>
      </c>
    </row>
    <row r="25" spans="1:26"/>
    <row r="26" spans="1:26" ht="20.25">
      <c r="V26" s="160" t="s">
        <v>58</v>
      </c>
      <c r="W26" s="160"/>
      <c r="X26" s="160"/>
      <c r="Y26" s="160"/>
      <c r="Z26" s="160"/>
    </row>
    <row r="27" spans="1:26" ht="20.25">
      <c r="V27" s="160" t="str">
        <f>MASTER!C2</f>
        <v>jktdh; mPp ek/;fed fo|ky;] xksj/kuiqjk</v>
      </c>
      <c r="W27" s="160"/>
      <c r="X27" s="160"/>
      <c r="Y27" s="160"/>
      <c r="Z27" s="160"/>
    </row>
    <row r="28" spans="1:26" ht="20.25">
      <c r="V28" s="160" t="str">
        <f>CONCATENATE(MASTER!B3," ",MASTER!C3," ",MASTER!B4," ",MASTER!C4)</f>
        <v>CykWd vV# ftyk ckjka</v>
      </c>
      <c r="W28" s="160"/>
      <c r="X28" s="160"/>
      <c r="Y28" s="160"/>
      <c r="Z28" s="160"/>
    </row>
    <row r="29" spans="1:26" ht="21">
      <c r="A29" s="157" t="s">
        <v>52</v>
      </c>
      <c r="B29" s="157"/>
      <c r="C29" s="158">
        <v>915</v>
      </c>
      <c r="D29" s="158"/>
      <c r="V29" s="157" t="s">
        <v>53</v>
      </c>
      <c r="W29" s="157"/>
      <c r="X29" s="158" t="s">
        <v>47</v>
      </c>
      <c r="Y29" s="158"/>
      <c r="Z29" s="158"/>
    </row>
    <row r="30" spans="1:26"/>
    <row r="31" spans="1:26" ht="20.25">
      <c r="B31" s="159" t="s">
        <v>54</v>
      </c>
      <c r="C31" s="159"/>
    </row>
    <row r="32" spans="1:26" ht="21">
      <c r="A32" s="16">
        <v>1</v>
      </c>
      <c r="B32" s="16" t="s">
        <v>55</v>
      </c>
      <c r="C32" s="61"/>
    </row>
    <row r="33" spans="1:26" ht="21">
      <c r="A33" s="16">
        <v>2</v>
      </c>
      <c r="B33" s="16" t="s">
        <v>56</v>
      </c>
      <c r="C33" s="61"/>
    </row>
    <row r="34" spans="1:26" ht="21">
      <c r="A34" s="16">
        <v>3</v>
      </c>
      <c r="B34" s="16" t="s">
        <v>57</v>
      </c>
      <c r="C34" s="61"/>
    </row>
    <row r="35" spans="1:26" ht="20.25">
      <c r="V35" s="160" t="s">
        <v>58</v>
      </c>
      <c r="W35" s="160"/>
      <c r="X35" s="160"/>
      <c r="Y35" s="160"/>
      <c r="Z35" s="160"/>
    </row>
    <row r="36" spans="1:26" ht="20.25">
      <c r="V36" s="160" t="str">
        <f>MASTER!C2</f>
        <v>jktdh; mPp ek/;fed fo|ky;] xksj/kuiqjk</v>
      </c>
      <c r="W36" s="160"/>
      <c r="X36" s="160"/>
      <c r="Y36" s="160"/>
      <c r="Z36" s="160"/>
    </row>
    <row r="37" spans="1:26" ht="20.25">
      <c r="V37" s="160" t="str">
        <f>CONCATENATE(MASTER!B3," ",MASTER!C3," ",MASTER!B4," ",MASTER!C4)</f>
        <v>CykWd vV# ftyk ckjka</v>
      </c>
      <c r="W37" s="160"/>
      <c r="X37" s="160"/>
      <c r="Y37" s="160"/>
      <c r="Z37" s="160"/>
    </row>
    <row r="38" spans="1:26"/>
    <row r="39" spans="1:26"/>
    <row r="40" spans="1:26"/>
    <row r="41" spans="1:26"/>
  </sheetData>
  <sheetProtection password="FC12" sheet="1" objects="1" scenarios="1" formatRows="0"/>
  <mergeCells count="25">
    <mergeCell ref="V37:Z37"/>
    <mergeCell ref="V26:Z26"/>
    <mergeCell ref="V27:Z27"/>
    <mergeCell ref="V28:Z28"/>
    <mergeCell ref="V35:Z35"/>
    <mergeCell ref="V36:Z36"/>
    <mergeCell ref="A29:B29"/>
    <mergeCell ref="C29:D29"/>
    <mergeCell ref="V29:W29"/>
    <mergeCell ref="X29:Z29"/>
    <mergeCell ref="B31:C31"/>
    <mergeCell ref="A1:Z1"/>
    <mergeCell ref="V2:W2"/>
    <mergeCell ref="X2:Z2"/>
    <mergeCell ref="A24:B24"/>
    <mergeCell ref="A6:A7"/>
    <mergeCell ref="B6:B7"/>
    <mergeCell ref="C6:Z6"/>
    <mergeCell ref="A2:B2"/>
    <mergeCell ref="C2:D2"/>
    <mergeCell ref="E2:U2"/>
    <mergeCell ref="X3:Z3"/>
    <mergeCell ref="B4:Z4"/>
    <mergeCell ref="B5:Z5"/>
    <mergeCell ref="B3:W3"/>
  </mergeCells>
  <conditionalFormatting sqref="B9:B23 W7:Y7">
    <cfRule type="cellIs" dxfId="16" priority="4" operator="equal">
      <formula>0</formula>
    </cfRule>
  </conditionalFormatting>
  <conditionalFormatting sqref="C8:Y23">
    <cfRule type="cellIs" dxfId="15" priority="2" operator="equal">
      <formula>0</formula>
    </cfRule>
  </conditionalFormatting>
  <conditionalFormatting sqref="C8:Z24">
    <cfRule type="cellIs" dxfId="14" priority="1" operator="equal">
      <formula>0</formula>
    </cfRule>
  </conditionalFormatting>
  <pageMargins left="0.48" right="0.53" top="0.33" bottom="0.31" header="0.3" footer="0.3"/>
  <pageSetup scale="41" orientation="landscape" verticalDpi="0" r:id="rId1"/>
  <headerFooter>
    <oddFooter>&amp;C&amp;"Arial Black,Regular"&amp;16RAJTEACHERS.NET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</sheetPr>
  <dimension ref="A1:Q204"/>
  <sheetViews>
    <sheetView topLeftCell="C1" zoomScale="85" zoomScaleNormal="85" workbookViewId="0">
      <selection activeCell="H7" sqref="H7"/>
    </sheetView>
  </sheetViews>
  <sheetFormatPr defaultColWidth="0" defaultRowHeight="15" zeroHeight="1"/>
  <cols>
    <col min="1" max="1" width="52.5703125" hidden="1" customWidth="1"/>
    <col min="2" max="2" width="40.42578125" hidden="1" customWidth="1"/>
    <col min="3" max="3" width="5.42578125" style="67" customWidth="1"/>
    <col min="4" max="4" width="40.28515625" style="68" customWidth="1"/>
    <col min="5" max="5" width="29.5703125" style="68" customWidth="1"/>
    <col min="6" max="6" width="32" style="68" customWidth="1"/>
    <col min="7" max="7" width="14.140625" style="68" customWidth="1"/>
    <col min="8" max="8" width="18.85546875" style="105" customWidth="1"/>
    <col min="9" max="9" width="14.7109375" style="68" customWidth="1"/>
    <col min="10" max="10" width="16.5703125" style="68" customWidth="1"/>
    <col min="11" max="11" width="9.140625" style="68" customWidth="1"/>
    <col min="12" max="12" width="18.85546875" style="68" customWidth="1"/>
    <col min="13" max="13" width="12.7109375" style="68" customWidth="1"/>
    <col min="14" max="14" width="9.140625" hidden="1" customWidth="1"/>
    <col min="15" max="15" width="19" hidden="1" customWidth="1"/>
    <col min="16" max="16" width="9.140625" hidden="1" customWidth="1"/>
    <col min="17" max="17" width="36.42578125" hidden="1" customWidth="1"/>
    <col min="18" max="16384" width="9.140625" hidden="1"/>
  </cols>
  <sheetData>
    <row r="1" spans="1:17" ht="27.75">
      <c r="C1" s="161" t="str">
        <f>'RECEIVED AMOUNT '!A1</f>
        <v>dk;kZy; jktdh; mPp ek/;fed fo|ky;] xksj/kuiqjk CykWd vV# ftyk ckjka</v>
      </c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17" ht="38.25" customHeight="1">
      <c r="C2" s="163"/>
      <c r="D2" s="164"/>
      <c r="E2" s="164"/>
      <c r="F2" s="164"/>
      <c r="G2" s="164"/>
      <c r="H2" s="164"/>
      <c r="I2" s="164"/>
      <c r="J2" s="164"/>
      <c r="K2" s="164"/>
      <c r="L2" s="164"/>
      <c r="M2" s="164"/>
    </row>
    <row r="3" spans="1:17" ht="27.75">
      <c r="C3" s="165" t="s">
        <v>67</v>
      </c>
      <c r="D3" s="166"/>
      <c r="E3" s="166"/>
      <c r="F3" s="166"/>
      <c r="G3" s="166"/>
      <c r="H3" s="166"/>
      <c r="I3" s="166"/>
      <c r="J3" s="166"/>
      <c r="K3" s="166"/>
      <c r="L3" s="166"/>
      <c r="M3" s="166"/>
    </row>
    <row r="4" spans="1:17" ht="37.5">
      <c r="C4" s="62" t="s">
        <v>68</v>
      </c>
      <c r="D4" s="62" t="s">
        <v>69</v>
      </c>
      <c r="E4" s="62" t="s">
        <v>70</v>
      </c>
      <c r="F4" s="63" t="s">
        <v>71</v>
      </c>
      <c r="G4" s="63" t="s">
        <v>72</v>
      </c>
      <c r="H4" s="63" t="s">
        <v>73</v>
      </c>
      <c r="I4" s="56" t="s">
        <v>74</v>
      </c>
      <c r="J4" s="63" t="s">
        <v>75</v>
      </c>
      <c r="K4" s="63" t="s">
        <v>76</v>
      </c>
      <c r="L4" s="63" t="s">
        <v>77</v>
      </c>
      <c r="M4" s="63"/>
    </row>
    <row r="5" spans="1:17" ht="31.5" customHeight="1">
      <c r="A5" t="str">
        <f>IF(B5="","",B5&amp;"_"&amp;COUNTIF($B$5:$B5,B5))</f>
        <v>GOVT UPPER PRIMARY SCHOOL, KANWARPURA_1</v>
      </c>
      <c r="B5" t="str">
        <f>D5</f>
        <v>GOVT UPPER PRIMARY SCHOOL, KANWARPURA</v>
      </c>
      <c r="C5" s="47">
        <f>IF(D5="","",ROWS($E$5:E5))</f>
        <v>1</v>
      </c>
      <c r="D5" s="64" t="s">
        <v>38</v>
      </c>
      <c r="E5" s="64" t="s">
        <v>7</v>
      </c>
      <c r="F5" s="64" t="s">
        <v>83</v>
      </c>
      <c r="G5" s="64">
        <v>9784379510</v>
      </c>
      <c r="H5" s="103">
        <v>61188986700</v>
      </c>
      <c r="I5" s="64" t="s">
        <v>84</v>
      </c>
      <c r="J5" s="65" t="s">
        <v>85</v>
      </c>
      <c r="K5" s="64">
        <v>10000</v>
      </c>
      <c r="L5" s="92" t="s">
        <v>86</v>
      </c>
      <c r="M5" s="64"/>
      <c r="O5" s="22" t="str">
        <f>MASTER!C5</f>
        <v>GOVT SR. SECONDARY SCHOOL, GORDHANPURA</v>
      </c>
      <c r="Q5" t="str">
        <f>MASTER!H8</f>
        <v>CSG SEC. GRANT</v>
      </c>
    </row>
    <row r="6" spans="1:17" ht="31.5" customHeight="1">
      <c r="A6" t="str">
        <f>IF(B6="","",B6&amp;"_"&amp;COUNTIF($B$5:$B6,B6))</f>
        <v>GOVT UPPER PRIMARY SCHOOL, KANWARPURA_2</v>
      </c>
      <c r="B6" t="str">
        <f t="shared" ref="B6:B69" si="0">D6</f>
        <v>GOVT UPPER PRIMARY SCHOOL, KANWARPURA</v>
      </c>
      <c r="C6" s="47">
        <f>IF(D6="","",ROWS($E$5:E6))</f>
        <v>2</v>
      </c>
      <c r="D6" s="64" t="s">
        <v>38</v>
      </c>
      <c r="E6" s="64" t="s">
        <v>7</v>
      </c>
      <c r="F6" s="64" t="s">
        <v>83</v>
      </c>
      <c r="G6" s="64">
        <v>9784379510</v>
      </c>
      <c r="H6" s="103">
        <v>57070100000090</v>
      </c>
      <c r="I6" s="64" t="s">
        <v>84</v>
      </c>
      <c r="J6" s="65" t="s">
        <v>85</v>
      </c>
      <c r="K6" s="64">
        <v>15000</v>
      </c>
      <c r="L6" s="92" t="s">
        <v>86</v>
      </c>
      <c r="M6" s="64"/>
      <c r="O6" s="22" t="str">
        <f>MASTER!C8</f>
        <v>GOVT UPPER PRIMARY SCHOOL, KANWARPURA</v>
      </c>
      <c r="Q6" t="str">
        <f>MASTER!H9</f>
        <v>CSG ELE.GRANT</v>
      </c>
    </row>
    <row r="7" spans="1:17" ht="31.5" customHeight="1">
      <c r="A7" t="str">
        <f>IF(B7="","",B7&amp;"_"&amp;COUNTIF($B$5:$B7,B7))</f>
        <v>0_1</v>
      </c>
      <c r="B7">
        <f t="shared" si="0"/>
        <v>0</v>
      </c>
      <c r="C7" s="47" t="str">
        <f>IF(D7="","",ROWS($E$5:E7))</f>
        <v/>
      </c>
      <c r="D7" s="64"/>
      <c r="E7" s="64"/>
      <c r="F7" s="64"/>
      <c r="G7" s="64"/>
      <c r="H7" s="103"/>
      <c r="I7" s="64"/>
      <c r="J7" s="65"/>
      <c r="K7" s="64"/>
      <c r="L7" s="92"/>
      <c r="M7" s="64"/>
      <c r="O7" s="22" t="str">
        <f>MASTER!C9</f>
        <v>GOVT UPPER PRIMARY SCHOOL, AMERT KHEDI</v>
      </c>
      <c r="Q7" t="str">
        <f>MASTER!H10</f>
        <v>CRC GRANT</v>
      </c>
    </row>
    <row r="8" spans="1:17" ht="31.5" customHeight="1">
      <c r="A8" t="str">
        <f>IF(B8="","",B8&amp;"_"&amp;COUNTIF($B$5:$B8,B8))</f>
        <v>0_2</v>
      </c>
      <c r="B8">
        <f t="shared" si="0"/>
        <v>0</v>
      </c>
      <c r="C8" s="47" t="str">
        <f>IF(D8="","",ROWS($E$5:E8))</f>
        <v/>
      </c>
      <c r="D8" s="64"/>
      <c r="E8" s="64"/>
      <c r="F8" s="64"/>
      <c r="G8" s="64"/>
      <c r="H8" s="103"/>
      <c r="I8" s="64"/>
      <c r="J8" s="65"/>
      <c r="K8" s="64"/>
      <c r="L8" s="92"/>
      <c r="M8" s="64"/>
      <c r="O8" s="22" t="str">
        <f>MASTER!C10</f>
        <v>GOVT UPPER PRIMARY SCHOOL, HANUMAT KHEDA</v>
      </c>
      <c r="Q8" t="str">
        <f>MASTER!H11</f>
        <v>MEETING AND TA GRANT</v>
      </c>
    </row>
    <row r="9" spans="1:17" ht="31.5" customHeight="1">
      <c r="A9" t="str">
        <f>IF(B9="","",B9&amp;"_"&amp;COUNTIF($B$5:$B9,B9))</f>
        <v>0_3</v>
      </c>
      <c r="B9">
        <f t="shared" si="0"/>
        <v>0</v>
      </c>
      <c r="C9" s="47" t="str">
        <f>IF(D9="","",ROWS($E$5:E9))</f>
        <v/>
      </c>
      <c r="D9" s="64"/>
      <c r="E9" s="64"/>
      <c r="F9" s="64"/>
      <c r="G9" s="64"/>
      <c r="H9" s="103"/>
      <c r="I9" s="64"/>
      <c r="J9" s="65"/>
      <c r="K9" s="64"/>
      <c r="L9" s="92"/>
      <c r="M9" s="64"/>
      <c r="O9" s="22" t="str">
        <f>MASTER!C11</f>
        <v>GOVT UPPER PRIMARY SCHOOL, SODALHEDI</v>
      </c>
      <c r="Q9" t="str">
        <f>MASTER!H12</f>
        <v>TLM GRANT</v>
      </c>
    </row>
    <row r="10" spans="1:17" ht="31.5" customHeight="1">
      <c r="A10" t="str">
        <f>IF(B10="","",B10&amp;"_"&amp;COUNTIF($B$5:$B10,B10))</f>
        <v>0_4</v>
      </c>
      <c r="B10">
        <f t="shared" si="0"/>
        <v>0</v>
      </c>
      <c r="C10" s="47" t="str">
        <f>IF(D10="","",ROWS($E$5:E10))</f>
        <v/>
      </c>
      <c r="D10" s="64"/>
      <c r="E10" s="64"/>
      <c r="F10" s="64"/>
      <c r="G10" s="64"/>
      <c r="H10" s="103"/>
      <c r="I10" s="64"/>
      <c r="J10" s="65"/>
      <c r="K10" s="64"/>
      <c r="L10" s="92"/>
      <c r="M10" s="64"/>
      <c r="O10" s="22" t="str">
        <f>MASTER!C12</f>
        <v>GOVT UPPER PRIMARY SCHOOL, SALPUR</v>
      </c>
      <c r="Q10" t="str">
        <f>MASTER!H13</f>
        <v>MOBILITY SPOT GRANT</v>
      </c>
    </row>
    <row r="11" spans="1:17" ht="31.5" customHeight="1">
      <c r="A11" t="str">
        <f>IF(B11="","",B11&amp;"_"&amp;COUNTIF($B$5:$B11,B11))</f>
        <v>0_5</v>
      </c>
      <c r="B11">
        <f t="shared" si="0"/>
        <v>0</v>
      </c>
      <c r="C11" s="47" t="str">
        <f>IF(D11="","",ROWS($E$5:E11))</f>
        <v/>
      </c>
      <c r="D11" s="64"/>
      <c r="E11" s="64"/>
      <c r="F11" s="66"/>
      <c r="G11" s="64"/>
      <c r="H11" s="104"/>
      <c r="I11" s="64"/>
      <c r="J11" s="64"/>
      <c r="K11" s="64"/>
      <c r="L11" s="92"/>
      <c r="M11" s="64"/>
      <c r="O11" s="22" t="str">
        <f>MASTER!C13</f>
        <v>MAA BADI DAY CARE CENTER, SALPURA</v>
      </c>
      <c r="Q11" t="str">
        <f>MASTER!H14</f>
        <v>SEONDARY SPORTS GRANT</v>
      </c>
    </row>
    <row r="12" spans="1:17" ht="31.5" customHeight="1">
      <c r="A12" t="str">
        <f>IF(B12="","",B12&amp;"_"&amp;COUNTIF($B$5:$B12,B12))</f>
        <v>0_6</v>
      </c>
      <c r="B12">
        <f t="shared" si="0"/>
        <v>0</v>
      </c>
      <c r="C12" s="47" t="str">
        <f>IF(D12="","",ROWS($E$5:E12))</f>
        <v/>
      </c>
      <c r="D12" s="64"/>
      <c r="E12" s="64"/>
      <c r="F12" s="64"/>
      <c r="G12" s="64"/>
      <c r="H12" s="104"/>
      <c r="I12" s="64"/>
      <c r="J12" s="64"/>
      <c r="K12" s="64"/>
      <c r="L12" s="92"/>
      <c r="M12" s="64"/>
      <c r="O12" s="22">
        <f>MASTER!C14</f>
        <v>0</v>
      </c>
      <c r="Q12" t="str">
        <f>MASTER!H15</f>
        <v>ELEMENTRY SPORTS GRANT</v>
      </c>
    </row>
    <row r="13" spans="1:17" ht="31.5" customHeight="1">
      <c r="A13" t="str">
        <f>IF(B13="","",B13&amp;"_"&amp;COUNTIF($B$5:$B13,B13))</f>
        <v>0_7</v>
      </c>
      <c r="B13">
        <f t="shared" si="0"/>
        <v>0</v>
      </c>
      <c r="C13" s="47" t="str">
        <f>IF(D13="","",ROWS($E$5:E13))</f>
        <v/>
      </c>
      <c r="D13" s="64"/>
      <c r="E13" s="64"/>
      <c r="F13" s="64"/>
      <c r="G13" s="64"/>
      <c r="H13" s="104"/>
      <c r="I13" s="64"/>
      <c r="J13" s="64"/>
      <c r="K13" s="64"/>
      <c r="L13" s="92"/>
      <c r="M13" s="64"/>
      <c r="O13" s="22">
        <f>MASTER!C15</f>
        <v>0</v>
      </c>
      <c r="Q13" t="str">
        <f>MASTER!H16</f>
        <v>PEEO OLYMPIC GRANT</v>
      </c>
    </row>
    <row r="14" spans="1:17" ht="31.5" customHeight="1">
      <c r="A14" t="str">
        <f>IF(B14="","",B14&amp;"_"&amp;COUNTIF($B$5:$B14,B14))</f>
        <v>0_8</v>
      </c>
      <c r="B14">
        <f t="shared" si="0"/>
        <v>0</v>
      </c>
      <c r="C14" s="47" t="str">
        <f>IF(D14="","",ROWS($E$5:E14))</f>
        <v/>
      </c>
      <c r="D14" s="64"/>
      <c r="E14" s="64"/>
      <c r="F14" s="64"/>
      <c r="G14" s="64"/>
      <c r="H14" s="104"/>
      <c r="I14" s="64"/>
      <c r="J14" s="64"/>
      <c r="K14" s="64"/>
      <c r="L14" s="92"/>
      <c r="M14" s="64"/>
      <c r="O14" s="22">
        <f>MASTER!C16</f>
        <v>0</v>
      </c>
      <c r="Q14" t="str">
        <f>MASTER!H17</f>
        <v>SAMUDAYIK JAGRATI</v>
      </c>
    </row>
    <row r="15" spans="1:17" ht="31.5" customHeight="1">
      <c r="A15" t="str">
        <f>IF(B15="","",B15&amp;"_"&amp;COUNTIF($B$5:$B15,B15))</f>
        <v>0_9</v>
      </c>
      <c r="B15">
        <f t="shared" si="0"/>
        <v>0</v>
      </c>
      <c r="C15" s="47" t="str">
        <f>IF(D15="","",ROWS($E$5:E15))</f>
        <v/>
      </c>
      <c r="D15" s="64"/>
      <c r="E15" s="64"/>
      <c r="F15" s="64"/>
      <c r="G15" s="64"/>
      <c r="H15" s="104"/>
      <c r="I15" s="64"/>
      <c r="J15" s="64"/>
      <c r="K15" s="64"/>
      <c r="L15" s="92"/>
      <c r="M15" s="64"/>
      <c r="O15" s="22">
        <f>MASTER!C17</f>
        <v>0</v>
      </c>
      <c r="Q15" t="str">
        <f>MASTER!H18</f>
        <v>APNI LADO GRANT</v>
      </c>
    </row>
    <row r="16" spans="1:17" ht="31.5" customHeight="1">
      <c r="A16" t="str">
        <f>IF(B16="","",B16&amp;"_"&amp;COUNTIF($B$5:$B16,B16))</f>
        <v>0_10</v>
      </c>
      <c r="B16">
        <f t="shared" si="0"/>
        <v>0</v>
      </c>
      <c r="C16" s="47" t="str">
        <f>IF(D16="","",ROWS($E$5:E16))</f>
        <v/>
      </c>
      <c r="D16" s="64"/>
      <c r="E16" s="64"/>
      <c r="F16" s="64"/>
      <c r="G16" s="64"/>
      <c r="H16" s="104"/>
      <c r="I16" s="64"/>
      <c r="J16" s="64"/>
      <c r="K16" s="64"/>
      <c r="L16" s="92"/>
      <c r="M16" s="64"/>
      <c r="O16" s="22">
        <f>MASTER!C18</f>
        <v>0</v>
      </c>
      <c r="Q16" t="str">
        <f>MASTER!H19</f>
        <v>BAAL SAMAROH</v>
      </c>
    </row>
    <row r="17" spans="1:17" ht="31.5" customHeight="1">
      <c r="A17" t="str">
        <f>IF(B17="","",B17&amp;"_"&amp;COUNTIF($B$5:$B17,B17))</f>
        <v>0_11</v>
      </c>
      <c r="B17">
        <f t="shared" si="0"/>
        <v>0</v>
      </c>
      <c r="C17" s="47" t="str">
        <f>IF(D17="","",ROWS($E$5:E17))</f>
        <v/>
      </c>
      <c r="D17" s="64"/>
      <c r="E17" s="64"/>
      <c r="F17" s="64"/>
      <c r="G17" s="64"/>
      <c r="H17" s="104"/>
      <c r="I17" s="64"/>
      <c r="J17" s="64"/>
      <c r="K17" s="64"/>
      <c r="L17" s="92"/>
      <c r="M17" s="64"/>
      <c r="O17" s="22">
        <f>MASTER!C19</f>
        <v>0</v>
      </c>
      <c r="Q17" t="str">
        <f>MASTER!H20</f>
        <v>SPORT FOR MODAL GREEN SCHOOL GRANT</v>
      </c>
    </row>
    <row r="18" spans="1:17" ht="31.5" customHeight="1">
      <c r="A18" t="str">
        <f>IF(B18="","",B18&amp;"_"&amp;COUNTIF($B$5:$B18,B18))</f>
        <v>0_12</v>
      </c>
      <c r="B18">
        <f t="shared" si="0"/>
        <v>0</v>
      </c>
      <c r="C18" s="47" t="str">
        <f>IF(D18="","",ROWS($E$5:E18))</f>
        <v/>
      </c>
      <c r="D18" s="64"/>
      <c r="E18" s="64"/>
      <c r="F18" s="64"/>
      <c r="G18" s="64"/>
      <c r="H18" s="104"/>
      <c r="I18" s="64"/>
      <c r="J18" s="64"/>
      <c r="K18" s="64"/>
      <c r="L18" s="92"/>
      <c r="M18" s="64"/>
      <c r="O18" s="22">
        <f>MASTER!C20</f>
        <v>0</v>
      </c>
      <c r="Q18" t="str">
        <f>MASTER!H21</f>
        <v>SAMAGRA VIKAS EVAM PARYAVARAN</v>
      </c>
    </row>
    <row r="19" spans="1:17" ht="31.5" customHeight="1">
      <c r="A19" t="str">
        <f>IF(B19="","",B19&amp;"_"&amp;COUNTIF($B$5:$B19,B19))</f>
        <v>0_13</v>
      </c>
      <c r="B19">
        <f t="shared" si="0"/>
        <v>0</v>
      </c>
      <c r="C19" s="47" t="str">
        <f>IF(D19="","",ROWS($E$5:E19))</f>
        <v/>
      </c>
      <c r="D19" s="64"/>
      <c r="E19" s="64"/>
      <c r="F19" s="64"/>
      <c r="G19" s="64"/>
      <c r="H19" s="104"/>
      <c r="I19" s="64"/>
      <c r="J19" s="64"/>
      <c r="K19" s="64"/>
      <c r="L19" s="92"/>
      <c r="M19" s="64"/>
      <c r="O19" s="22">
        <f>MASTER!C21</f>
        <v>0</v>
      </c>
      <c r="Q19" t="str">
        <f>MASTER!H22</f>
        <v>VOULENTERS TRAINING</v>
      </c>
    </row>
    <row r="20" spans="1:17" ht="31.5" customHeight="1">
      <c r="A20" t="str">
        <f>IF(B20="","",B20&amp;"_"&amp;COUNTIF($B$5:$B20,B20))</f>
        <v>0_14</v>
      </c>
      <c r="B20">
        <f t="shared" si="0"/>
        <v>0</v>
      </c>
      <c r="C20" s="47" t="str">
        <f>IF(D20="","",ROWS($E$5:E20))</f>
        <v/>
      </c>
      <c r="D20" s="64"/>
      <c r="E20" s="64"/>
      <c r="F20" s="64"/>
      <c r="G20" s="64"/>
      <c r="H20" s="104"/>
      <c r="I20" s="64"/>
      <c r="J20" s="64"/>
      <c r="K20" s="64"/>
      <c r="L20" s="92"/>
      <c r="M20" s="64"/>
      <c r="O20" s="22">
        <f>MASTER!C22</f>
        <v>0</v>
      </c>
      <c r="Q20" t="str">
        <f>MASTER!H23</f>
        <v>EK BHARAT SURAKSHIT BHARAT ACTIVITY</v>
      </c>
    </row>
    <row r="21" spans="1:17" ht="31.5" customHeight="1">
      <c r="A21" t="str">
        <f>IF(B21="","",B21&amp;"_"&amp;COUNTIF($B$5:$B21,B21))</f>
        <v>0_15</v>
      </c>
      <c r="B21">
        <f t="shared" si="0"/>
        <v>0</v>
      </c>
      <c r="C21" s="47" t="str">
        <f>IF(D21="","",ROWS($E$5:E21))</f>
        <v/>
      </c>
      <c r="D21" s="64"/>
      <c r="E21" s="64"/>
      <c r="F21" s="64"/>
      <c r="G21" s="64"/>
      <c r="H21" s="104"/>
      <c r="I21" s="64"/>
      <c r="J21" s="64"/>
      <c r="K21" s="64"/>
      <c r="L21" s="92"/>
      <c r="M21" s="64"/>
      <c r="O21" s="22">
        <f>MASTER!C23</f>
        <v>0</v>
      </c>
      <c r="Q21" t="str">
        <f>MASTER!H24</f>
        <v>GENDOR ACTIVITY KISHORI MELA</v>
      </c>
    </row>
    <row r="22" spans="1:17" ht="31.5" customHeight="1">
      <c r="A22" t="str">
        <f>IF(B22="","",B22&amp;"_"&amp;COUNTIF($B$5:$B22,B22))</f>
        <v>0_16</v>
      </c>
      <c r="B22">
        <f t="shared" si="0"/>
        <v>0</v>
      </c>
      <c r="C22" s="47" t="str">
        <f>IF(D22="","",ROWS($E$5:E22))</f>
        <v/>
      </c>
      <c r="D22" s="64"/>
      <c r="E22" s="64"/>
      <c r="F22" s="64"/>
      <c r="G22" s="64"/>
      <c r="H22" s="104"/>
      <c r="I22" s="64"/>
      <c r="J22" s="64"/>
      <c r="K22" s="64"/>
      <c r="L22" s="92"/>
      <c r="M22" s="64"/>
      <c r="O22" s="22">
        <f>MASTER!C24</f>
        <v>0</v>
      </c>
      <c r="Q22" t="str">
        <f>MASTER!H25</f>
        <v>GENDOR ACTIVITY SURKSHA AVAM DIGITAL LEARNING</v>
      </c>
    </row>
    <row r="23" spans="1:17" ht="31.5" customHeight="1">
      <c r="A23" t="str">
        <f>IF(B23="","",B23&amp;"_"&amp;COUNTIF($B$5:$B23,B23))</f>
        <v>0_17</v>
      </c>
      <c r="B23">
        <f t="shared" si="0"/>
        <v>0</v>
      </c>
      <c r="C23" s="47" t="str">
        <f>IF(D23="","",ROWS($E$5:E23))</f>
        <v/>
      </c>
      <c r="D23" s="64"/>
      <c r="E23" s="64"/>
      <c r="F23" s="64"/>
      <c r="G23" s="64"/>
      <c r="H23" s="104"/>
      <c r="I23" s="64"/>
      <c r="J23" s="64"/>
      <c r="K23" s="64"/>
      <c r="L23" s="92"/>
      <c r="M23" s="64"/>
      <c r="O23" s="22">
        <f>MASTER!C25</f>
        <v>0</v>
      </c>
      <c r="Q23" t="str">
        <f>MASTER!H26</f>
        <v>GENDOR ACTIVITY VIDHYALAY EVAM VATAVARAN</v>
      </c>
    </row>
    <row r="24" spans="1:17" ht="31.5" customHeight="1">
      <c r="A24" t="str">
        <f>IF(B24="","",B24&amp;"_"&amp;COUNTIF($B$5:$B24,B24))</f>
        <v>0_18</v>
      </c>
      <c r="B24">
        <f t="shared" si="0"/>
        <v>0</v>
      </c>
      <c r="C24" s="47" t="str">
        <f>IF(D24="","",ROWS($E$5:E24))</f>
        <v/>
      </c>
      <c r="D24" s="64"/>
      <c r="E24" s="64"/>
      <c r="F24" s="64"/>
      <c r="G24" s="64"/>
      <c r="H24" s="104"/>
      <c r="I24" s="64"/>
      <c r="J24" s="64"/>
      <c r="K24" s="64"/>
      <c r="L24" s="92"/>
      <c r="M24" s="64"/>
      <c r="O24" s="22">
        <f>MASTER!C26</f>
        <v>0</v>
      </c>
      <c r="Q24" t="str">
        <f>MASTER!H27</f>
        <v>VOCATIONAL EDUCATION</v>
      </c>
    </row>
    <row r="25" spans="1:17" ht="31.5" customHeight="1">
      <c r="A25" t="str">
        <f>IF(B25="","",B25&amp;"_"&amp;COUNTIF($B$5:$B25,B25))</f>
        <v>0_19</v>
      </c>
      <c r="B25">
        <f t="shared" si="0"/>
        <v>0</v>
      </c>
      <c r="C25" s="47" t="str">
        <f>IF(D25="","",ROWS($E$5:E25))</f>
        <v/>
      </c>
      <c r="D25" s="64"/>
      <c r="E25" s="64"/>
      <c r="F25" s="64"/>
      <c r="G25" s="64"/>
      <c r="H25" s="104"/>
      <c r="I25" s="64"/>
      <c r="J25" s="64"/>
      <c r="K25" s="64"/>
      <c r="L25" s="92"/>
      <c r="M25" s="64"/>
      <c r="O25" s="22">
        <f>MASTER!C27</f>
        <v>0</v>
      </c>
      <c r="Q25">
        <f>MASTER!H28</f>
        <v>0</v>
      </c>
    </row>
    <row r="26" spans="1:17" ht="31.5" customHeight="1">
      <c r="A26" t="str">
        <f>IF(B26="","",B26&amp;"_"&amp;COUNTIF($B$5:$B26,B26))</f>
        <v>0_20</v>
      </c>
      <c r="B26">
        <f t="shared" si="0"/>
        <v>0</v>
      </c>
      <c r="C26" s="47" t="str">
        <f>IF(D26="","",ROWS($E$5:E26))</f>
        <v/>
      </c>
      <c r="D26" s="64"/>
      <c r="E26" s="64"/>
      <c r="F26" s="64"/>
      <c r="G26" s="64"/>
      <c r="H26" s="104"/>
      <c r="I26" s="64"/>
      <c r="J26" s="64"/>
      <c r="K26" s="64"/>
      <c r="L26" s="92"/>
      <c r="M26" s="64"/>
      <c r="O26" s="22">
        <f>MASTER!C28</f>
        <v>0</v>
      </c>
      <c r="Q26">
        <f>MASTER!H29</f>
        <v>0</v>
      </c>
    </row>
    <row r="27" spans="1:17" ht="31.5" customHeight="1">
      <c r="A27" t="str">
        <f>IF(B27="","",B27&amp;"_"&amp;COUNTIF($B$5:$B27,B27))</f>
        <v>0_21</v>
      </c>
      <c r="B27">
        <f t="shared" si="0"/>
        <v>0</v>
      </c>
      <c r="C27" s="47" t="str">
        <f>IF(D27="","",ROWS($E$5:E27))</f>
        <v/>
      </c>
      <c r="D27" s="64"/>
      <c r="E27" s="64"/>
      <c r="F27" s="64"/>
      <c r="G27" s="64"/>
      <c r="H27" s="104"/>
      <c r="I27" s="64"/>
      <c r="J27" s="64"/>
      <c r="K27" s="64"/>
      <c r="L27" s="92"/>
      <c r="M27" s="64"/>
      <c r="O27" s="22">
        <f>MASTER!C29</f>
        <v>0</v>
      </c>
      <c r="Q27">
        <f>MASTER!H30</f>
        <v>0</v>
      </c>
    </row>
    <row r="28" spans="1:17" ht="31.5" customHeight="1">
      <c r="A28" t="str">
        <f>IF(B28="","",B28&amp;"_"&amp;COUNTIF($B$5:$B28,B28))</f>
        <v>0_22</v>
      </c>
      <c r="B28">
        <f t="shared" si="0"/>
        <v>0</v>
      </c>
      <c r="C28" s="47" t="str">
        <f>IF(D28="","",ROWS($E$5:E28))</f>
        <v/>
      </c>
      <c r="D28" s="64"/>
      <c r="E28" s="64"/>
      <c r="F28" s="64"/>
      <c r="G28" s="64"/>
      <c r="H28" s="104"/>
      <c r="I28" s="64"/>
      <c r="J28" s="64"/>
      <c r="K28" s="64"/>
      <c r="L28" s="92"/>
      <c r="M28" s="64"/>
      <c r="O28" s="22">
        <f>MASTER!C30</f>
        <v>0</v>
      </c>
      <c r="Q28">
        <f>MASTER!H31</f>
        <v>0</v>
      </c>
    </row>
    <row r="29" spans="1:17" ht="31.5" customHeight="1">
      <c r="A29" t="str">
        <f>IF(B29="","",B29&amp;"_"&amp;COUNTIF($B$5:$B29,B29))</f>
        <v>0_23</v>
      </c>
      <c r="B29">
        <f t="shared" si="0"/>
        <v>0</v>
      </c>
      <c r="C29" s="47" t="str">
        <f>IF(D29="","",ROWS($E$5:E29))</f>
        <v/>
      </c>
      <c r="D29" s="64"/>
      <c r="E29" s="64"/>
      <c r="F29" s="64"/>
      <c r="G29" s="64"/>
      <c r="H29" s="104"/>
      <c r="I29" s="64"/>
      <c r="J29" s="64"/>
      <c r="K29" s="64"/>
      <c r="L29" s="92"/>
      <c r="M29" s="64"/>
      <c r="O29" s="22">
        <f>MASTER!C31</f>
        <v>0</v>
      </c>
      <c r="Q29">
        <f>MASTER!H32</f>
        <v>0</v>
      </c>
    </row>
    <row r="30" spans="1:17" ht="31.5" customHeight="1">
      <c r="A30" t="str">
        <f>IF(B30="","",B30&amp;"_"&amp;COUNTIF($B$5:$B30,B30))</f>
        <v>0_24</v>
      </c>
      <c r="B30">
        <f t="shared" si="0"/>
        <v>0</v>
      </c>
      <c r="C30" s="47" t="str">
        <f>IF(D30="","",ROWS($E$5:E30))</f>
        <v/>
      </c>
      <c r="D30" s="64"/>
      <c r="E30" s="64"/>
      <c r="F30" s="64"/>
      <c r="G30" s="64"/>
      <c r="H30" s="104"/>
      <c r="I30" s="64"/>
      <c r="J30" s="64"/>
      <c r="K30" s="64"/>
      <c r="L30" s="92"/>
      <c r="M30" s="64"/>
      <c r="O30" s="22">
        <f>MASTER!C32</f>
        <v>0</v>
      </c>
    </row>
    <row r="31" spans="1:17" ht="31.5" customHeight="1">
      <c r="A31" t="str">
        <f>IF(B31="","",B31&amp;"_"&amp;COUNTIF($B$5:$B31,B31))</f>
        <v>0_25</v>
      </c>
      <c r="B31">
        <f t="shared" si="0"/>
        <v>0</v>
      </c>
      <c r="C31" s="47" t="str">
        <f>IF(D31="","",ROWS($E$5:E31))</f>
        <v/>
      </c>
      <c r="D31" s="64"/>
      <c r="E31" s="64"/>
      <c r="F31" s="64"/>
      <c r="G31" s="64"/>
      <c r="H31" s="104"/>
      <c r="I31" s="64"/>
      <c r="J31" s="64"/>
      <c r="K31" s="64"/>
      <c r="L31" s="92"/>
      <c r="M31" s="64"/>
    </row>
    <row r="32" spans="1:17" ht="31.5" customHeight="1">
      <c r="A32" t="str">
        <f>IF(B32="","",B32&amp;"_"&amp;COUNTIF($B$5:$B32,B32))</f>
        <v>0_26</v>
      </c>
      <c r="B32">
        <f t="shared" si="0"/>
        <v>0</v>
      </c>
      <c r="C32" s="47" t="str">
        <f>IF(D32="","",ROWS($E$5:E32))</f>
        <v/>
      </c>
      <c r="D32" s="64"/>
      <c r="E32" s="64"/>
      <c r="F32" s="64"/>
      <c r="G32" s="64"/>
      <c r="H32" s="104"/>
      <c r="I32" s="64"/>
      <c r="J32" s="64"/>
      <c r="K32" s="64"/>
      <c r="L32" s="92"/>
      <c r="M32" s="64"/>
    </row>
    <row r="33" spans="1:13" ht="31.5" customHeight="1">
      <c r="A33" t="str">
        <f>IF(B33="","",B33&amp;"_"&amp;COUNTIF($B$5:$B33,B33))</f>
        <v>0_27</v>
      </c>
      <c r="B33">
        <f t="shared" si="0"/>
        <v>0</v>
      </c>
      <c r="C33" s="47" t="str">
        <f>IF(D33="","",ROWS($E$5:E33))</f>
        <v/>
      </c>
      <c r="D33" s="64"/>
      <c r="E33" s="64"/>
      <c r="F33" s="64"/>
      <c r="G33" s="64"/>
      <c r="H33" s="104"/>
      <c r="I33" s="64"/>
      <c r="J33" s="64"/>
      <c r="K33" s="64"/>
      <c r="L33" s="92"/>
      <c r="M33" s="64"/>
    </row>
    <row r="34" spans="1:13" ht="31.5" customHeight="1">
      <c r="A34" t="str">
        <f>IF(B34="","",B34&amp;"_"&amp;COUNTIF($B$5:$B34,B34))</f>
        <v>0_28</v>
      </c>
      <c r="B34">
        <f t="shared" si="0"/>
        <v>0</v>
      </c>
      <c r="C34" s="47" t="str">
        <f>IF(D34="","",ROWS($E$5:E34))</f>
        <v/>
      </c>
      <c r="D34" s="64"/>
      <c r="E34" s="64"/>
      <c r="F34" s="64"/>
      <c r="G34" s="64"/>
      <c r="H34" s="104"/>
      <c r="I34" s="64"/>
      <c r="J34" s="64"/>
      <c r="K34" s="64"/>
      <c r="L34" s="92"/>
      <c r="M34" s="64"/>
    </row>
    <row r="35" spans="1:13" ht="31.5" customHeight="1">
      <c r="A35" t="str">
        <f>IF(B35="","",B35&amp;"_"&amp;COUNTIF($B$5:$B35,B35))</f>
        <v>0_29</v>
      </c>
      <c r="B35">
        <f t="shared" si="0"/>
        <v>0</v>
      </c>
      <c r="C35" s="47" t="str">
        <f>IF(D35="","",ROWS($E$5:E35))</f>
        <v/>
      </c>
      <c r="D35" s="64"/>
      <c r="E35" s="64"/>
      <c r="F35" s="64"/>
      <c r="G35" s="64"/>
      <c r="H35" s="104"/>
      <c r="I35" s="64"/>
      <c r="J35" s="64"/>
      <c r="K35" s="64"/>
      <c r="L35" s="92"/>
      <c r="M35" s="64"/>
    </row>
    <row r="36" spans="1:13" ht="31.5" customHeight="1">
      <c r="A36" t="str">
        <f>IF(B36="","",B36&amp;"_"&amp;COUNTIF($B$5:$B36,B36))</f>
        <v>0_30</v>
      </c>
      <c r="B36">
        <f t="shared" si="0"/>
        <v>0</v>
      </c>
      <c r="C36" s="47" t="str">
        <f>IF(D36="","",ROWS($E$5:E36))</f>
        <v/>
      </c>
      <c r="D36" s="64"/>
      <c r="E36" s="64"/>
      <c r="F36" s="64"/>
      <c r="G36" s="64"/>
      <c r="H36" s="104"/>
      <c r="I36" s="64"/>
      <c r="J36" s="64"/>
      <c r="K36" s="64"/>
      <c r="L36" s="92"/>
      <c r="M36" s="64"/>
    </row>
    <row r="37" spans="1:13" ht="31.5" customHeight="1">
      <c r="A37" t="str">
        <f>IF(B37="","",B37&amp;"_"&amp;COUNTIF($B$5:$B37,B37))</f>
        <v>0_31</v>
      </c>
      <c r="B37">
        <f t="shared" si="0"/>
        <v>0</v>
      </c>
      <c r="C37" s="47" t="str">
        <f>IF(D37="","",ROWS($E$5:E37))</f>
        <v/>
      </c>
      <c r="D37" s="64"/>
      <c r="E37" s="64"/>
      <c r="F37" s="64"/>
      <c r="G37" s="64"/>
      <c r="H37" s="104"/>
      <c r="I37" s="64"/>
      <c r="J37" s="64"/>
      <c r="K37" s="64"/>
      <c r="L37" s="92"/>
      <c r="M37" s="64"/>
    </row>
    <row r="38" spans="1:13" ht="31.5" customHeight="1">
      <c r="A38" t="str">
        <f>IF(B38="","",B38&amp;"_"&amp;COUNTIF($B$5:$B38,B38))</f>
        <v>0_32</v>
      </c>
      <c r="B38">
        <f t="shared" si="0"/>
        <v>0</v>
      </c>
      <c r="C38" s="47" t="str">
        <f>IF(D38="","",ROWS($E$5:E38))</f>
        <v/>
      </c>
      <c r="D38" s="64"/>
      <c r="E38" s="64"/>
      <c r="F38" s="64"/>
      <c r="G38" s="64"/>
      <c r="H38" s="104"/>
      <c r="I38" s="64"/>
      <c r="J38" s="64"/>
      <c r="K38" s="64"/>
      <c r="L38" s="92"/>
      <c r="M38" s="64"/>
    </row>
    <row r="39" spans="1:13" ht="31.5" customHeight="1">
      <c r="A39" t="str">
        <f>IF(B39="","",B39&amp;"_"&amp;COUNTIF($B$5:$B39,B39))</f>
        <v>0_33</v>
      </c>
      <c r="B39">
        <f t="shared" si="0"/>
        <v>0</v>
      </c>
      <c r="C39" s="47" t="str">
        <f>IF(D39="","",ROWS($E$5:E39))</f>
        <v/>
      </c>
      <c r="D39" s="64"/>
      <c r="E39" s="64"/>
      <c r="F39" s="64"/>
      <c r="G39" s="64"/>
      <c r="H39" s="104"/>
      <c r="I39" s="64"/>
      <c r="J39" s="64"/>
      <c r="K39" s="64"/>
      <c r="L39" s="92"/>
      <c r="M39" s="64"/>
    </row>
    <row r="40" spans="1:13" ht="31.5" customHeight="1">
      <c r="A40" t="str">
        <f>IF(B40="","",B40&amp;"_"&amp;COUNTIF($B$5:$B40,B40))</f>
        <v>0_34</v>
      </c>
      <c r="B40">
        <f t="shared" si="0"/>
        <v>0</v>
      </c>
      <c r="C40" s="47" t="str">
        <f>IF(D40="","",ROWS($E$5:E40))</f>
        <v/>
      </c>
      <c r="D40" s="64"/>
      <c r="E40" s="64"/>
      <c r="F40" s="64"/>
      <c r="G40" s="64"/>
      <c r="H40" s="104"/>
      <c r="I40" s="64"/>
      <c r="J40" s="64"/>
      <c r="K40" s="64"/>
      <c r="L40" s="92"/>
      <c r="M40" s="64"/>
    </row>
    <row r="41" spans="1:13" ht="31.5" customHeight="1">
      <c r="A41" t="str">
        <f>IF(B41="","",B41&amp;"_"&amp;COUNTIF($B$5:$B41,B41))</f>
        <v>0_35</v>
      </c>
      <c r="B41">
        <f t="shared" si="0"/>
        <v>0</v>
      </c>
      <c r="C41" s="47" t="str">
        <f>IF(D41="","",ROWS($E$5:E41))</f>
        <v/>
      </c>
      <c r="D41" s="64"/>
      <c r="E41" s="64"/>
      <c r="F41" s="64"/>
      <c r="G41" s="64"/>
      <c r="H41" s="104"/>
      <c r="I41" s="64"/>
      <c r="J41" s="64"/>
      <c r="K41" s="64"/>
      <c r="L41" s="92"/>
      <c r="M41" s="64"/>
    </row>
    <row r="42" spans="1:13" ht="31.5" customHeight="1">
      <c r="A42" t="str">
        <f>IF(B42="","",B42&amp;"_"&amp;COUNTIF($B$5:$B42,B42))</f>
        <v>0_36</v>
      </c>
      <c r="B42">
        <f t="shared" si="0"/>
        <v>0</v>
      </c>
      <c r="C42" s="47" t="str">
        <f>IF(D42="","",ROWS($E$5:E42))</f>
        <v/>
      </c>
      <c r="D42" s="64"/>
      <c r="E42" s="64"/>
      <c r="F42" s="64"/>
      <c r="G42" s="64"/>
      <c r="H42" s="104"/>
      <c r="I42" s="64"/>
      <c r="J42" s="64"/>
      <c r="K42" s="64"/>
      <c r="L42" s="92"/>
      <c r="M42" s="64"/>
    </row>
    <row r="43" spans="1:13" ht="31.5" customHeight="1">
      <c r="A43" t="str">
        <f>IF(B43="","",B43&amp;"_"&amp;COUNTIF($B$5:$B43,B43))</f>
        <v>0_37</v>
      </c>
      <c r="B43">
        <f t="shared" si="0"/>
        <v>0</v>
      </c>
      <c r="C43" s="47" t="str">
        <f>IF(D43="","",ROWS($E$5:E43))</f>
        <v/>
      </c>
      <c r="D43" s="64"/>
      <c r="E43" s="64"/>
      <c r="F43" s="64"/>
      <c r="G43" s="64"/>
      <c r="H43" s="104"/>
      <c r="I43" s="64"/>
      <c r="J43" s="64"/>
      <c r="K43" s="64"/>
      <c r="L43" s="92"/>
      <c r="M43" s="64"/>
    </row>
    <row r="44" spans="1:13" ht="31.5" customHeight="1">
      <c r="A44" t="str">
        <f>IF(B44="","",B44&amp;"_"&amp;COUNTIF($B$5:$B44,B44))</f>
        <v>0_38</v>
      </c>
      <c r="B44">
        <f t="shared" si="0"/>
        <v>0</v>
      </c>
      <c r="C44" s="47" t="str">
        <f>IF(D44="","",ROWS($E$5:E44))</f>
        <v/>
      </c>
      <c r="D44" s="64"/>
      <c r="E44" s="64"/>
      <c r="F44" s="64"/>
      <c r="G44" s="64"/>
      <c r="H44" s="104"/>
      <c r="I44" s="64"/>
      <c r="J44" s="64"/>
      <c r="K44" s="64"/>
      <c r="L44" s="92"/>
      <c r="M44" s="64"/>
    </row>
    <row r="45" spans="1:13" ht="31.5" customHeight="1">
      <c r="A45" t="str">
        <f>IF(B45="","",B45&amp;"_"&amp;COUNTIF($B$5:$B45,B45))</f>
        <v>0_39</v>
      </c>
      <c r="B45">
        <f t="shared" si="0"/>
        <v>0</v>
      </c>
      <c r="C45" s="47" t="str">
        <f>IF(D45="","",ROWS($E$5:E45))</f>
        <v/>
      </c>
      <c r="D45" s="64"/>
      <c r="E45" s="64"/>
      <c r="F45" s="64"/>
      <c r="G45" s="64"/>
      <c r="H45" s="104"/>
      <c r="I45" s="64"/>
      <c r="J45" s="64"/>
      <c r="K45" s="64"/>
      <c r="L45" s="92"/>
      <c r="M45" s="64"/>
    </row>
    <row r="46" spans="1:13" ht="31.5" customHeight="1">
      <c r="A46" t="str">
        <f>IF(B46="","",B46&amp;"_"&amp;COUNTIF($B$5:$B46,B46))</f>
        <v>0_40</v>
      </c>
      <c r="B46">
        <f t="shared" si="0"/>
        <v>0</v>
      </c>
      <c r="C46" s="47" t="str">
        <f>IF(D46="","",ROWS($E$5:E46))</f>
        <v/>
      </c>
      <c r="D46" s="64"/>
      <c r="E46" s="64"/>
      <c r="F46" s="64"/>
      <c r="G46" s="64"/>
      <c r="H46" s="104"/>
      <c r="I46" s="64"/>
      <c r="J46" s="64"/>
      <c r="K46" s="64"/>
      <c r="L46" s="92"/>
      <c r="M46" s="64"/>
    </row>
    <row r="47" spans="1:13" ht="31.5" customHeight="1">
      <c r="A47" t="str">
        <f>IF(B47="","",B47&amp;"_"&amp;COUNTIF($B$5:$B47,B47))</f>
        <v>0_41</v>
      </c>
      <c r="B47">
        <f t="shared" si="0"/>
        <v>0</v>
      </c>
      <c r="C47" s="47" t="str">
        <f>IF(D47="","",ROWS($E$5:E47))</f>
        <v/>
      </c>
      <c r="D47" s="64"/>
      <c r="E47" s="64"/>
      <c r="F47" s="64"/>
      <c r="G47" s="64"/>
      <c r="H47" s="104"/>
      <c r="I47" s="64"/>
      <c r="J47" s="64"/>
      <c r="K47" s="64"/>
      <c r="L47" s="92"/>
      <c r="M47" s="64"/>
    </row>
    <row r="48" spans="1:13" ht="31.5" customHeight="1">
      <c r="A48" t="str">
        <f>IF(B48="","",B48&amp;"_"&amp;COUNTIF($B$5:$B48,B48))</f>
        <v>0_42</v>
      </c>
      <c r="B48">
        <f t="shared" si="0"/>
        <v>0</v>
      </c>
      <c r="C48" s="47" t="str">
        <f>IF(D48="","",ROWS($E$5:E48))</f>
        <v/>
      </c>
      <c r="D48" s="64"/>
      <c r="E48" s="64"/>
      <c r="F48" s="64"/>
      <c r="G48" s="64"/>
      <c r="H48" s="104"/>
      <c r="I48" s="64"/>
      <c r="J48" s="64"/>
      <c r="K48" s="64"/>
      <c r="L48" s="92"/>
      <c r="M48" s="64"/>
    </row>
    <row r="49" spans="1:13" ht="31.5" customHeight="1">
      <c r="A49" t="str">
        <f>IF(B49="","",B49&amp;"_"&amp;COUNTIF($B$5:$B49,B49))</f>
        <v>0_43</v>
      </c>
      <c r="B49">
        <f t="shared" si="0"/>
        <v>0</v>
      </c>
      <c r="C49" s="47" t="str">
        <f>IF(D49="","",ROWS($E$5:E49))</f>
        <v/>
      </c>
      <c r="D49" s="64"/>
      <c r="E49" s="64"/>
      <c r="F49" s="64"/>
      <c r="G49" s="64"/>
      <c r="H49" s="104"/>
      <c r="I49" s="64"/>
      <c r="J49" s="64"/>
      <c r="K49" s="64"/>
      <c r="L49" s="92"/>
      <c r="M49" s="64"/>
    </row>
    <row r="50" spans="1:13" ht="31.5" customHeight="1">
      <c r="A50" t="str">
        <f>IF(B50="","",B50&amp;"_"&amp;COUNTIF($B$5:$B50,B50))</f>
        <v>0_44</v>
      </c>
      <c r="B50">
        <f t="shared" si="0"/>
        <v>0</v>
      </c>
      <c r="C50" s="47" t="str">
        <f>IF(D50="","",ROWS($E$5:E50))</f>
        <v/>
      </c>
      <c r="D50" s="64"/>
      <c r="E50" s="64"/>
      <c r="F50" s="64"/>
      <c r="G50" s="64"/>
      <c r="H50" s="104"/>
      <c r="I50" s="64"/>
      <c r="J50" s="64"/>
      <c r="K50" s="64"/>
      <c r="L50" s="92"/>
      <c r="M50" s="64"/>
    </row>
    <row r="51" spans="1:13" ht="31.5" customHeight="1">
      <c r="A51" t="str">
        <f>IF(B51="","",B51&amp;"_"&amp;COUNTIF($B$5:$B51,B51))</f>
        <v>0_45</v>
      </c>
      <c r="B51">
        <f t="shared" si="0"/>
        <v>0</v>
      </c>
      <c r="C51" s="47" t="str">
        <f>IF(D51="","",ROWS($E$5:E51))</f>
        <v/>
      </c>
      <c r="D51" s="64"/>
      <c r="E51" s="64"/>
      <c r="F51" s="64"/>
      <c r="G51" s="64"/>
      <c r="H51" s="104"/>
      <c r="I51" s="64"/>
      <c r="J51" s="64"/>
      <c r="K51" s="64"/>
      <c r="L51" s="92"/>
      <c r="M51" s="64"/>
    </row>
    <row r="52" spans="1:13" ht="31.5" customHeight="1">
      <c r="A52" t="str">
        <f>IF(B52="","",B52&amp;"_"&amp;COUNTIF($B$5:$B52,B52))</f>
        <v>0_46</v>
      </c>
      <c r="B52">
        <f t="shared" si="0"/>
        <v>0</v>
      </c>
      <c r="C52" s="47" t="str">
        <f>IF(D52="","",ROWS($E$5:E52))</f>
        <v/>
      </c>
      <c r="D52" s="64"/>
      <c r="E52" s="64"/>
      <c r="F52" s="64"/>
      <c r="G52" s="64"/>
      <c r="H52" s="104"/>
      <c r="I52" s="64"/>
      <c r="J52" s="64"/>
      <c r="K52" s="64"/>
      <c r="L52" s="92"/>
      <c r="M52" s="64"/>
    </row>
    <row r="53" spans="1:13" ht="31.5" customHeight="1">
      <c r="A53" t="str">
        <f>IF(B53="","",B53&amp;"_"&amp;COUNTIF($B$5:$B53,B53))</f>
        <v>0_47</v>
      </c>
      <c r="B53">
        <f t="shared" si="0"/>
        <v>0</v>
      </c>
      <c r="C53" s="47" t="str">
        <f>IF(D53="","",ROWS($E$5:E53))</f>
        <v/>
      </c>
      <c r="D53" s="64"/>
      <c r="E53" s="64"/>
      <c r="F53" s="64"/>
      <c r="G53" s="64"/>
      <c r="H53" s="104"/>
      <c r="I53" s="64"/>
      <c r="J53" s="64"/>
      <c r="K53" s="64"/>
      <c r="L53" s="92"/>
      <c r="M53" s="64"/>
    </row>
    <row r="54" spans="1:13" ht="31.5" customHeight="1">
      <c r="A54" t="str">
        <f>IF(B54="","",B54&amp;"_"&amp;COUNTIF($B$5:$B54,B54))</f>
        <v>0_48</v>
      </c>
      <c r="B54">
        <f t="shared" si="0"/>
        <v>0</v>
      </c>
      <c r="C54" s="47" t="str">
        <f>IF(D54="","",ROWS($E$5:E54))</f>
        <v/>
      </c>
      <c r="D54" s="64"/>
      <c r="E54" s="64"/>
      <c r="F54" s="64"/>
      <c r="G54" s="64"/>
      <c r="H54" s="104"/>
      <c r="I54" s="64"/>
      <c r="J54" s="64"/>
      <c r="K54" s="64"/>
      <c r="L54" s="92"/>
      <c r="M54" s="64"/>
    </row>
    <row r="55" spans="1:13" ht="31.5" customHeight="1">
      <c r="A55" t="str">
        <f>IF(B55="","",B55&amp;"_"&amp;COUNTIF($B$5:$B55,B55))</f>
        <v>0_49</v>
      </c>
      <c r="B55">
        <f t="shared" si="0"/>
        <v>0</v>
      </c>
      <c r="C55" s="47" t="str">
        <f>IF(D55="","",ROWS($E$5:E55))</f>
        <v/>
      </c>
      <c r="D55" s="64"/>
      <c r="E55" s="64"/>
      <c r="F55" s="64"/>
      <c r="G55" s="64"/>
      <c r="H55" s="104"/>
      <c r="I55" s="64"/>
      <c r="J55" s="64"/>
      <c r="K55" s="64"/>
      <c r="L55" s="92"/>
      <c r="M55" s="64"/>
    </row>
    <row r="56" spans="1:13" ht="31.5" customHeight="1">
      <c r="A56" t="str">
        <f>IF(B56="","",B56&amp;"_"&amp;COUNTIF($B$5:$B56,B56))</f>
        <v>0_50</v>
      </c>
      <c r="B56">
        <f t="shared" si="0"/>
        <v>0</v>
      </c>
      <c r="C56" s="47" t="str">
        <f>IF(D56="","",ROWS($E$5:E56))</f>
        <v/>
      </c>
      <c r="D56" s="64"/>
      <c r="E56" s="64"/>
      <c r="F56" s="64"/>
      <c r="G56" s="64"/>
      <c r="H56" s="104"/>
      <c r="I56" s="64"/>
      <c r="J56" s="64"/>
      <c r="K56" s="64"/>
      <c r="L56" s="92"/>
      <c r="M56" s="64"/>
    </row>
    <row r="57" spans="1:13" ht="31.5" customHeight="1">
      <c r="A57" t="str">
        <f>IF(B57="","",B57&amp;"_"&amp;COUNTIF($B$5:$B57,B57))</f>
        <v>0_51</v>
      </c>
      <c r="B57">
        <f t="shared" si="0"/>
        <v>0</v>
      </c>
      <c r="C57" s="47" t="str">
        <f>IF(D57="","",ROWS($E$5:E57))</f>
        <v/>
      </c>
      <c r="D57" s="64"/>
      <c r="E57" s="64"/>
      <c r="F57" s="64"/>
      <c r="G57" s="64"/>
      <c r="H57" s="104"/>
      <c r="I57" s="64"/>
      <c r="J57" s="64"/>
      <c r="K57" s="64"/>
      <c r="L57" s="92"/>
      <c r="M57" s="64"/>
    </row>
    <row r="58" spans="1:13" ht="31.5" customHeight="1">
      <c r="A58" t="str">
        <f>IF(B58="","",B58&amp;"_"&amp;COUNTIF($B$5:$B58,B58))</f>
        <v>0_52</v>
      </c>
      <c r="B58">
        <f t="shared" si="0"/>
        <v>0</v>
      </c>
      <c r="C58" s="47" t="str">
        <f>IF(D58="","",ROWS($E$5:E58))</f>
        <v/>
      </c>
      <c r="D58" s="64"/>
      <c r="E58" s="64"/>
      <c r="F58" s="64"/>
      <c r="G58" s="64"/>
      <c r="H58" s="104"/>
      <c r="I58" s="64"/>
      <c r="J58" s="64"/>
      <c r="K58" s="64"/>
      <c r="L58" s="92"/>
      <c r="M58" s="64"/>
    </row>
    <row r="59" spans="1:13" ht="31.5" customHeight="1">
      <c r="A59" t="str">
        <f>IF(B59="","",B59&amp;"_"&amp;COUNTIF($B$5:$B59,B59))</f>
        <v>0_53</v>
      </c>
      <c r="B59">
        <f t="shared" si="0"/>
        <v>0</v>
      </c>
      <c r="C59" s="47" t="str">
        <f>IF(D59="","",ROWS($E$5:E59))</f>
        <v/>
      </c>
      <c r="D59" s="64"/>
      <c r="E59" s="64"/>
      <c r="F59" s="64"/>
      <c r="G59" s="64"/>
      <c r="H59" s="104"/>
      <c r="I59" s="64"/>
      <c r="J59" s="64"/>
      <c r="K59" s="64"/>
      <c r="L59" s="92"/>
      <c r="M59" s="64"/>
    </row>
    <row r="60" spans="1:13" ht="31.5" customHeight="1">
      <c r="A60" t="str">
        <f>IF(B60="","",B60&amp;"_"&amp;COUNTIF($B$5:$B60,B60))</f>
        <v>0_54</v>
      </c>
      <c r="B60">
        <f t="shared" si="0"/>
        <v>0</v>
      </c>
      <c r="C60" s="47" t="str">
        <f>IF(D60="","",ROWS($E$5:E60))</f>
        <v/>
      </c>
      <c r="D60" s="64"/>
      <c r="E60" s="64"/>
      <c r="F60" s="64"/>
      <c r="G60" s="64"/>
      <c r="H60" s="104"/>
      <c r="I60" s="64"/>
      <c r="J60" s="64"/>
      <c r="K60" s="64"/>
      <c r="L60" s="92"/>
      <c r="M60" s="64"/>
    </row>
    <row r="61" spans="1:13" ht="31.5" customHeight="1">
      <c r="A61" t="str">
        <f>IF(B61="","",B61&amp;"_"&amp;COUNTIF($B$5:$B61,B61))</f>
        <v>0_55</v>
      </c>
      <c r="B61">
        <f t="shared" si="0"/>
        <v>0</v>
      </c>
      <c r="C61" s="47" t="str">
        <f>IF(D61="","",ROWS($E$5:E61))</f>
        <v/>
      </c>
      <c r="D61" s="64"/>
      <c r="E61" s="64"/>
      <c r="F61" s="64"/>
      <c r="G61" s="64"/>
      <c r="H61" s="104"/>
      <c r="I61" s="64"/>
      <c r="J61" s="64"/>
      <c r="K61" s="64"/>
      <c r="L61" s="92"/>
      <c r="M61" s="64"/>
    </row>
    <row r="62" spans="1:13" ht="31.5" customHeight="1">
      <c r="A62" t="str">
        <f>IF(B62="","",B62&amp;"_"&amp;COUNTIF($B$5:$B62,B62))</f>
        <v>0_56</v>
      </c>
      <c r="B62">
        <f t="shared" si="0"/>
        <v>0</v>
      </c>
      <c r="C62" s="47" t="str">
        <f>IF(D62="","",ROWS($E$5:E62))</f>
        <v/>
      </c>
      <c r="D62" s="64"/>
      <c r="E62" s="64"/>
      <c r="F62" s="64"/>
      <c r="G62" s="64"/>
      <c r="H62" s="104"/>
      <c r="I62" s="64"/>
      <c r="J62" s="64"/>
      <c r="K62" s="64"/>
      <c r="L62" s="92"/>
      <c r="M62" s="64"/>
    </row>
    <row r="63" spans="1:13" ht="31.5" customHeight="1">
      <c r="A63" t="str">
        <f>IF(B63="","",B63&amp;"_"&amp;COUNTIF($B$5:$B63,B63))</f>
        <v>0_57</v>
      </c>
      <c r="B63">
        <f t="shared" si="0"/>
        <v>0</v>
      </c>
      <c r="C63" s="47" t="str">
        <f>IF(D63="","",ROWS($E$5:E63))</f>
        <v/>
      </c>
      <c r="D63" s="64"/>
      <c r="E63" s="64"/>
      <c r="F63" s="64"/>
      <c r="G63" s="64"/>
      <c r="H63" s="104"/>
      <c r="I63" s="64"/>
      <c r="J63" s="64"/>
      <c r="K63" s="64"/>
      <c r="L63" s="92"/>
      <c r="M63" s="64"/>
    </row>
    <row r="64" spans="1:13" ht="31.5" customHeight="1">
      <c r="A64" t="str">
        <f>IF(B64="","",B64&amp;"_"&amp;COUNTIF($B$5:$B64,B64))</f>
        <v>0_58</v>
      </c>
      <c r="B64">
        <f t="shared" si="0"/>
        <v>0</v>
      </c>
      <c r="C64" s="47" t="str">
        <f>IF(D64="","",ROWS($E$5:E64))</f>
        <v/>
      </c>
      <c r="D64" s="64"/>
      <c r="E64" s="64"/>
      <c r="F64" s="64"/>
      <c r="G64" s="64"/>
      <c r="H64" s="104"/>
      <c r="I64" s="64"/>
      <c r="J64" s="64"/>
      <c r="K64" s="64"/>
      <c r="L64" s="92"/>
      <c r="M64" s="64"/>
    </row>
    <row r="65" spans="1:13" ht="31.5" customHeight="1">
      <c r="A65" t="str">
        <f>IF(B65="","",B65&amp;"_"&amp;COUNTIF($B$5:$B65,B65))</f>
        <v>0_59</v>
      </c>
      <c r="B65">
        <f t="shared" si="0"/>
        <v>0</v>
      </c>
      <c r="C65" s="47" t="str">
        <f>IF(D65="","",ROWS($E$5:E65))</f>
        <v/>
      </c>
      <c r="D65" s="64"/>
      <c r="E65" s="64"/>
      <c r="F65" s="64"/>
      <c r="G65" s="64"/>
      <c r="H65" s="104"/>
      <c r="I65" s="64"/>
      <c r="J65" s="64"/>
      <c r="K65" s="64"/>
      <c r="L65" s="92"/>
      <c r="M65" s="64"/>
    </row>
    <row r="66" spans="1:13" ht="31.5" customHeight="1">
      <c r="A66" t="str">
        <f>IF(B66="","",B66&amp;"_"&amp;COUNTIF($B$5:$B66,B66))</f>
        <v>0_60</v>
      </c>
      <c r="B66">
        <f t="shared" si="0"/>
        <v>0</v>
      </c>
      <c r="C66" s="47" t="str">
        <f>IF(D66="","",ROWS($E$5:E66))</f>
        <v/>
      </c>
      <c r="D66" s="64"/>
      <c r="E66" s="64"/>
      <c r="F66" s="64"/>
      <c r="G66" s="64"/>
      <c r="H66" s="104"/>
      <c r="I66" s="64"/>
      <c r="J66" s="64"/>
      <c r="K66" s="64"/>
      <c r="L66" s="92"/>
      <c r="M66" s="64"/>
    </row>
    <row r="67" spans="1:13" ht="31.5" customHeight="1">
      <c r="A67" t="str">
        <f>IF(B67="","",B67&amp;"_"&amp;COUNTIF($B$5:$B67,B67))</f>
        <v>0_61</v>
      </c>
      <c r="B67">
        <f t="shared" si="0"/>
        <v>0</v>
      </c>
      <c r="C67" s="47" t="str">
        <f>IF(D67="","",ROWS($E$5:E67))</f>
        <v/>
      </c>
      <c r="D67" s="64"/>
      <c r="E67" s="64"/>
      <c r="F67" s="64"/>
      <c r="G67" s="64"/>
      <c r="H67" s="104"/>
      <c r="I67" s="64"/>
      <c r="J67" s="64"/>
      <c r="K67" s="64"/>
      <c r="L67" s="92"/>
      <c r="M67" s="64"/>
    </row>
    <row r="68" spans="1:13" ht="31.5" customHeight="1">
      <c r="A68" t="str">
        <f>IF(B68="","",B68&amp;"_"&amp;COUNTIF($B$5:$B68,B68))</f>
        <v>0_62</v>
      </c>
      <c r="B68">
        <f t="shared" si="0"/>
        <v>0</v>
      </c>
      <c r="C68" s="47" t="str">
        <f>IF(D68="","",ROWS($E$5:E68))</f>
        <v/>
      </c>
      <c r="D68" s="64"/>
      <c r="E68" s="64"/>
      <c r="F68" s="64"/>
      <c r="G68" s="64"/>
      <c r="H68" s="104"/>
      <c r="I68" s="64"/>
      <c r="J68" s="64"/>
      <c r="K68" s="64"/>
      <c r="L68" s="92"/>
      <c r="M68" s="64"/>
    </row>
    <row r="69" spans="1:13" ht="31.5" customHeight="1">
      <c r="A69" t="str">
        <f>IF(B69="","",B69&amp;"_"&amp;COUNTIF($B$5:$B69,B69))</f>
        <v>0_63</v>
      </c>
      <c r="B69">
        <f t="shared" si="0"/>
        <v>0</v>
      </c>
      <c r="C69" s="47" t="str">
        <f>IF(D69="","",ROWS($E$5:E69))</f>
        <v/>
      </c>
      <c r="D69" s="64"/>
      <c r="E69" s="64"/>
      <c r="F69" s="64"/>
      <c r="G69" s="64"/>
      <c r="H69" s="104"/>
      <c r="I69" s="64"/>
      <c r="J69" s="64"/>
      <c r="K69" s="64"/>
      <c r="L69" s="92"/>
      <c r="M69" s="64"/>
    </row>
    <row r="70" spans="1:13" ht="31.5" customHeight="1">
      <c r="A70" t="str">
        <f>IF(B70="","",B70&amp;"_"&amp;COUNTIF($B$5:$B70,B70))</f>
        <v>0_64</v>
      </c>
      <c r="B70">
        <f t="shared" ref="B70:B133" si="1">D70</f>
        <v>0</v>
      </c>
      <c r="C70" s="47" t="str">
        <f>IF(D70="","",ROWS($E$5:E70))</f>
        <v/>
      </c>
      <c r="D70" s="64"/>
      <c r="E70" s="64"/>
      <c r="F70" s="64"/>
      <c r="G70" s="64"/>
      <c r="H70" s="104"/>
      <c r="I70" s="64"/>
      <c r="J70" s="64"/>
      <c r="K70" s="64"/>
      <c r="L70" s="92"/>
      <c r="M70" s="64"/>
    </row>
    <row r="71" spans="1:13" ht="31.5" customHeight="1">
      <c r="A71" t="str">
        <f>IF(B71="","",B71&amp;"_"&amp;COUNTIF($B$5:$B71,B71))</f>
        <v>0_65</v>
      </c>
      <c r="B71">
        <f t="shared" si="1"/>
        <v>0</v>
      </c>
      <c r="C71" s="47" t="str">
        <f>IF(D71="","",ROWS($E$5:E71))</f>
        <v/>
      </c>
      <c r="D71" s="64"/>
      <c r="E71" s="64"/>
      <c r="F71" s="64"/>
      <c r="G71" s="64"/>
      <c r="H71" s="104"/>
      <c r="I71" s="64"/>
      <c r="J71" s="64"/>
      <c r="K71" s="64"/>
      <c r="L71" s="92"/>
      <c r="M71" s="64"/>
    </row>
    <row r="72" spans="1:13" ht="31.5" customHeight="1">
      <c r="A72" t="str">
        <f>IF(B72="","",B72&amp;"_"&amp;COUNTIF($B$5:$B72,B72))</f>
        <v>0_66</v>
      </c>
      <c r="B72">
        <f t="shared" si="1"/>
        <v>0</v>
      </c>
      <c r="C72" s="47" t="str">
        <f>IF(D72="","",ROWS($E$5:E72))</f>
        <v/>
      </c>
      <c r="D72" s="64"/>
      <c r="E72" s="64"/>
      <c r="F72" s="64"/>
      <c r="G72" s="64"/>
      <c r="H72" s="104"/>
      <c r="I72" s="64"/>
      <c r="J72" s="64"/>
      <c r="K72" s="64"/>
      <c r="L72" s="92"/>
      <c r="M72" s="64"/>
    </row>
    <row r="73" spans="1:13" ht="31.5" customHeight="1">
      <c r="A73" t="str">
        <f>IF(B73="","",B73&amp;"_"&amp;COUNTIF($B$5:$B73,B73))</f>
        <v>0_67</v>
      </c>
      <c r="B73">
        <f t="shared" si="1"/>
        <v>0</v>
      </c>
      <c r="C73" s="47" t="str">
        <f>IF(D73="","",ROWS($E$5:E73))</f>
        <v/>
      </c>
      <c r="D73" s="64"/>
      <c r="E73" s="64"/>
      <c r="F73" s="64"/>
      <c r="G73" s="64"/>
      <c r="H73" s="104"/>
      <c r="I73" s="64"/>
      <c r="J73" s="64"/>
      <c r="K73" s="64"/>
      <c r="L73" s="92"/>
      <c r="M73" s="64"/>
    </row>
    <row r="74" spans="1:13" ht="31.5" customHeight="1">
      <c r="A74" t="str">
        <f>IF(B74="","",B74&amp;"_"&amp;COUNTIF($B$5:$B74,B74))</f>
        <v>0_68</v>
      </c>
      <c r="B74">
        <f t="shared" si="1"/>
        <v>0</v>
      </c>
      <c r="C74" s="47" t="str">
        <f>IF(D74="","",ROWS($E$5:E74))</f>
        <v/>
      </c>
      <c r="D74" s="64"/>
      <c r="E74" s="64"/>
      <c r="F74" s="64"/>
      <c r="G74" s="64"/>
      <c r="H74" s="104"/>
      <c r="I74" s="64"/>
      <c r="J74" s="64"/>
      <c r="K74" s="64"/>
      <c r="L74" s="92"/>
      <c r="M74" s="64"/>
    </row>
    <row r="75" spans="1:13" ht="31.5" customHeight="1">
      <c r="A75" t="str">
        <f>IF(B75="","",B75&amp;"_"&amp;COUNTIF($B$5:$B75,B75))</f>
        <v>0_69</v>
      </c>
      <c r="B75">
        <f t="shared" si="1"/>
        <v>0</v>
      </c>
      <c r="C75" s="47" t="str">
        <f>IF(D75="","",ROWS($E$5:E75))</f>
        <v/>
      </c>
      <c r="D75" s="64"/>
      <c r="E75" s="64"/>
      <c r="F75" s="64"/>
      <c r="G75" s="64"/>
      <c r="H75" s="104"/>
      <c r="I75" s="64"/>
      <c r="J75" s="64"/>
      <c r="K75" s="64"/>
      <c r="L75" s="92"/>
      <c r="M75" s="64"/>
    </row>
    <row r="76" spans="1:13" ht="31.5" customHeight="1">
      <c r="A76" t="str">
        <f>IF(B76="","",B76&amp;"_"&amp;COUNTIF($B$5:$B76,B76))</f>
        <v>0_70</v>
      </c>
      <c r="B76">
        <f t="shared" si="1"/>
        <v>0</v>
      </c>
      <c r="C76" s="47" t="str">
        <f>IF(D76="","",ROWS($E$5:E76))</f>
        <v/>
      </c>
      <c r="D76" s="64"/>
      <c r="E76" s="64"/>
      <c r="F76" s="64"/>
      <c r="G76" s="64"/>
      <c r="H76" s="104"/>
      <c r="I76" s="64"/>
      <c r="J76" s="64"/>
      <c r="K76" s="64"/>
      <c r="L76" s="92"/>
      <c r="M76" s="64"/>
    </row>
    <row r="77" spans="1:13" ht="31.5" customHeight="1">
      <c r="A77" t="str">
        <f>IF(B77="","",B77&amp;"_"&amp;COUNTIF($B$5:$B77,B77))</f>
        <v>0_71</v>
      </c>
      <c r="B77">
        <f t="shared" si="1"/>
        <v>0</v>
      </c>
      <c r="C77" s="47" t="str">
        <f>IF(D77="","",ROWS($E$5:E77))</f>
        <v/>
      </c>
      <c r="D77" s="64"/>
      <c r="E77" s="64"/>
      <c r="F77" s="64"/>
      <c r="G77" s="64"/>
      <c r="H77" s="104"/>
      <c r="I77" s="64"/>
      <c r="J77" s="64"/>
      <c r="K77" s="64"/>
      <c r="L77" s="92"/>
      <c r="M77" s="64"/>
    </row>
    <row r="78" spans="1:13" ht="31.5" customHeight="1">
      <c r="A78" t="str">
        <f>IF(B78="","",B78&amp;"_"&amp;COUNTIF($B$5:$B78,B78))</f>
        <v>0_72</v>
      </c>
      <c r="B78">
        <f t="shared" si="1"/>
        <v>0</v>
      </c>
      <c r="C78" s="47" t="str">
        <f>IF(D78="","",ROWS($E$5:E78))</f>
        <v/>
      </c>
      <c r="D78" s="64"/>
      <c r="E78" s="64"/>
      <c r="F78" s="64"/>
      <c r="G78" s="64"/>
      <c r="H78" s="104"/>
      <c r="I78" s="64"/>
      <c r="J78" s="64"/>
      <c r="K78" s="64"/>
      <c r="L78" s="92"/>
      <c r="M78" s="64"/>
    </row>
    <row r="79" spans="1:13" ht="31.5" customHeight="1">
      <c r="A79" t="str">
        <f>IF(B79="","",B79&amp;"_"&amp;COUNTIF($B$5:$B79,B79))</f>
        <v>0_73</v>
      </c>
      <c r="B79">
        <f t="shared" si="1"/>
        <v>0</v>
      </c>
      <c r="C79" s="47" t="str">
        <f>IF(D79="","",ROWS($E$5:E79))</f>
        <v/>
      </c>
      <c r="D79" s="64"/>
      <c r="E79" s="64"/>
      <c r="F79" s="64"/>
      <c r="G79" s="64"/>
      <c r="H79" s="104"/>
      <c r="I79" s="64"/>
      <c r="J79" s="64"/>
      <c r="K79" s="64"/>
      <c r="L79" s="92"/>
      <c r="M79" s="64"/>
    </row>
    <row r="80" spans="1:13" ht="31.5" customHeight="1">
      <c r="A80" t="str">
        <f>IF(B80="","",B80&amp;"_"&amp;COUNTIF($B$5:$B80,B80))</f>
        <v>0_74</v>
      </c>
      <c r="B80">
        <f t="shared" si="1"/>
        <v>0</v>
      </c>
      <c r="C80" s="47" t="str">
        <f>IF(D80="","",ROWS($E$5:E80))</f>
        <v/>
      </c>
      <c r="D80" s="64"/>
      <c r="E80" s="64"/>
      <c r="F80" s="64"/>
      <c r="G80" s="64"/>
      <c r="H80" s="104"/>
      <c r="I80" s="64"/>
      <c r="J80" s="64"/>
      <c r="K80" s="64"/>
      <c r="L80" s="92"/>
      <c r="M80" s="64"/>
    </row>
    <row r="81" spans="1:13" ht="31.5" customHeight="1">
      <c r="A81" t="str">
        <f>IF(B81="","",B81&amp;"_"&amp;COUNTIF($B$5:$B81,B81))</f>
        <v>0_75</v>
      </c>
      <c r="B81">
        <f t="shared" si="1"/>
        <v>0</v>
      </c>
      <c r="C81" s="47" t="str">
        <f>IF(D81="","",ROWS($E$5:E81))</f>
        <v/>
      </c>
      <c r="D81" s="64"/>
      <c r="E81" s="64"/>
      <c r="F81" s="64"/>
      <c r="G81" s="64"/>
      <c r="H81" s="104"/>
      <c r="I81" s="64"/>
      <c r="J81" s="64"/>
      <c r="K81" s="64"/>
      <c r="L81" s="92"/>
      <c r="M81" s="64"/>
    </row>
    <row r="82" spans="1:13" ht="31.5" customHeight="1">
      <c r="A82" t="str">
        <f>IF(B82="","",B82&amp;"_"&amp;COUNTIF($B$5:$B82,B82))</f>
        <v>0_76</v>
      </c>
      <c r="B82">
        <f t="shared" si="1"/>
        <v>0</v>
      </c>
      <c r="C82" s="47" t="str">
        <f>IF(D82="","",ROWS($E$5:E82))</f>
        <v/>
      </c>
      <c r="D82" s="64"/>
      <c r="E82" s="64"/>
      <c r="F82" s="64"/>
      <c r="G82" s="64"/>
      <c r="H82" s="104"/>
      <c r="I82" s="64"/>
      <c r="J82" s="64"/>
      <c r="K82" s="64"/>
      <c r="L82" s="92"/>
      <c r="M82" s="64"/>
    </row>
    <row r="83" spans="1:13" ht="31.5" customHeight="1">
      <c r="A83" t="str">
        <f>IF(B83="","",B83&amp;"_"&amp;COUNTIF($B$5:$B83,B83))</f>
        <v>0_77</v>
      </c>
      <c r="B83">
        <f t="shared" si="1"/>
        <v>0</v>
      </c>
      <c r="C83" s="47" t="str">
        <f>IF(D83="","",ROWS($E$5:E83))</f>
        <v/>
      </c>
      <c r="D83" s="64"/>
      <c r="E83" s="64"/>
      <c r="F83" s="64"/>
      <c r="G83" s="64"/>
      <c r="H83" s="104"/>
      <c r="I83" s="64"/>
      <c r="J83" s="64"/>
      <c r="K83" s="64"/>
      <c r="L83" s="92"/>
      <c r="M83" s="64"/>
    </row>
    <row r="84" spans="1:13" ht="31.5" customHeight="1">
      <c r="A84" t="str">
        <f>IF(B84="","",B84&amp;"_"&amp;COUNTIF($B$5:$B84,B84))</f>
        <v>0_78</v>
      </c>
      <c r="B84">
        <f t="shared" si="1"/>
        <v>0</v>
      </c>
      <c r="C84" s="47" t="str">
        <f>IF(D84="","",ROWS($E$5:E84))</f>
        <v/>
      </c>
      <c r="D84" s="64"/>
      <c r="E84" s="64"/>
      <c r="F84" s="64"/>
      <c r="G84" s="64"/>
      <c r="H84" s="104"/>
      <c r="I84" s="64"/>
      <c r="J84" s="64"/>
      <c r="K84" s="64"/>
      <c r="L84" s="92"/>
      <c r="M84" s="64"/>
    </row>
    <row r="85" spans="1:13" ht="31.5" customHeight="1">
      <c r="A85" t="str">
        <f>IF(B85="","",B85&amp;"_"&amp;COUNTIF($B$5:$B85,B85))</f>
        <v>0_79</v>
      </c>
      <c r="B85">
        <f t="shared" si="1"/>
        <v>0</v>
      </c>
      <c r="C85" s="47" t="str">
        <f>IF(D85="","",ROWS($E$5:E85))</f>
        <v/>
      </c>
      <c r="D85" s="64"/>
      <c r="E85" s="64"/>
      <c r="F85" s="64"/>
      <c r="G85" s="64"/>
      <c r="H85" s="104"/>
      <c r="I85" s="64"/>
      <c r="J85" s="64"/>
      <c r="K85" s="64"/>
      <c r="L85" s="92"/>
      <c r="M85" s="64"/>
    </row>
    <row r="86" spans="1:13" ht="31.5" customHeight="1">
      <c r="A86" t="str">
        <f>IF(B86="","",B86&amp;"_"&amp;COUNTIF($B$5:$B86,B86))</f>
        <v>0_80</v>
      </c>
      <c r="B86">
        <f t="shared" si="1"/>
        <v>0</v>
      </c>
      <c r="C86" s="47" t="str">
        <f>IF(D86="","",ROWS($E$5:E86))</f>
        <v/>
      </c>
      <c r="D86" s="64"/>
      <c r="E86" s="64"/>
      <c r="F86" s="64"/>
      <c r="G86" s="64"/>
      <c r="H86" s="104"/>
      <c r="I86" s="64"/>
      <c r="J86" s="64"/>
      <c r="K86" s="64"/>
      <c r="L86" s="92"/>
      <c r="M86" s="64"/>
    </row>
    <row r="87" spans="1:13" ht="31.5" customHeight="1">
      <c r="A87" t="str">
        <f>IF(B87="","",B87&amp;"_"&amp;COUNTIF($B$5:$B87,B87))</f>
        <v>0_81</v>
      </c>
      <c r="B87">
        <f t="shared" si="1"/>
        <v>0</v>
      </c>
      <c r="C87" s="47" t="str">
        <f>IF(D87="","",ROWS($E$5:E87))</f>
        <v/>
      </c>
      <c r="D87" s="64"/>
      <c r="E87" s="64"/>
      <c r="F87" s="64"/>
      <c r="G87" s="64"/>
      <c r="H87" s="104"/>
      <c r="I87" s="64"/>
      <c r="J87" s="64"/>
      <c r="K87" s="64"/>
      <c r="L87" s="92"/>
      <c r="M87" s="64"/>
    </row>
    <row r="88" spans="1:13" ht="31.5" customHeight="1">
      <c r="A88" t="str">
        <f>IF(B88="","",B88&amp;"_"&amp;COUNTIF($B$5:$B88,B88))</f>
        <v>0_82</v>
      </c>
      <c r="B88">
        <f t="shared" si="1"/>
        <v>0</v>
      </c>
      <c r="C88" s="47" t="str">
        <f>IF(D88="","",ROWS($E$5:E88))</f>
        <v/>
      </c>
      <c r="D88" s="64"/>
      <c r="E88" s="64"/>
      <c r="F88" s="64"/>
      <c r="G88" s="64"/>
      <c r="H88" s="104"/>
      <c r="I88" s="64"/>
      <c r="J88" s="64"/>
      <c r="K88" s="64"/>
      <c r="L88" s="92"/>
      <c r="M88" s="64"/>
    </row>
    <row r="89" spans="1:13" ht="31.5" customHeight="1">
      <c r="A89" t="str">
        <f>IF(B89="","",B89&amp;"_"&amp;COUNTIF($B$5:$B89,B89))</f>
        <v>0_83</v>
      </c>
      <c r="B89">
        <f t="shared" si="1"/>
        <v>0</v>
      </c>
      <c r="C89" s="47" t="str">
        <f>IF(D89="","",ROWS($E$5:E89))</f>
        <v/>
      </c>
      <c r="D89" s="64"/>
      <c r="E89" s="64"/>
      <c r="F89" s="64"/>
      <c r="G89" s="64"/>
      <c r="H89" s="104"/>
      <c r="I89" s="64"/>
      <c r="J89" s="64"/>
      <c r="K89" s="64"/>
      <c r="L89" s="92"/>
      <c r="M89" s="64"/>
    </row>
    <row r="90" spans="1:13" ht="31.5" customHeight="1">
      <c r="A90" t="str">
        <f>IF(B90="","",B90&amp;"_"&amp;COUNTIF($B$5:$B90,B90))</f>
        <v>0_84</v>
      </c>
      <c r="B90">
        <f t="shared" si="1"/>
        <v>0</v>
      </c>
      <c r="C90" s="47" t="str">
        <f>IF(D90="","",ROWS($E$5:E90))</f>
        <v/>
      </c>
      <c r="D90" s="64"/>
      <c r="E90" s="64"/>
      <c r="F90" s="64"/>
      <c r="G90" s="64"/>
      <c r="H90" s="104"/>
      <c r="I90" s="64"/>
      <c r="J90" s="64"/>
      <c r="K90" s="64"/>
      <c r="L90" s="92"/>
      <c r="M90" s="64"/>
    </row>
    <row r="91" spans="1:13" ht="31.5" customHeight="1">
      <c r="A91" t="str">
        <f>IF(B91="","",B91&amp;"_"&amp;COUNTIF($B$5:$B91,B91))</f>
        <v>0_85</v>
      </c>
      <c r="B91">
        <f t="shared" si="1"/>
        <v>0</v>
      </c>
      <c r="C91" s="47" t="str">
        <f>IF(D91="","",ROWS($E$5:E91))</f>
        <v/>
      </c>
      <c r="D91" s="64"/>
      <c r="E91" s="64"/>
      <c r="F91" s="64"/>
      <c r="G91" s="64"/>
      <c r="H91" s="104"/>
      <c r="I91" s="64"/>
      <c r="J91" s="64"/>
      <c r="K91" s="64"/>
      <c r="L91" s="92"/>
      <c r="M91" s="64"/>
    </row>
    <row r="92" spans="1:13" ht="31.5" customHeight="1">
      <c r="A92" t="str">
        <f>IF(B92="","",B92&amp;"_"&amp;COUNTIF($B$5:$B92,B92))</f>
        <v>0_86</v>
      </c>
      <c r="B92">
        <f t="shared" si="1"/>
        <v>0</v>
      </c>
      <c r="C92" s="47" t="str">
        <f>IF(D92="","",ROWS($E$5:E92))</f>
        <v/>
      </c>
      <c r="D92" s="64"/>
      <c r="E92" s="64"/>
      <c r="F92" s="64"/>
      <c r="G92" s="64"/>
      <c r="H92" s="104"/>
      <c r="I92" s="64"/>
      <c r="J92" s="64"/>
      <c r="K92" s="64"/>
      <c r="L92" s="92"/>
      <c r="M92" s="64"/>
    </row>
    <row r="93" spans="1:13" ht="31.5" customHeight="1">
      <c r="A93" t="str">
        <f>IF(B93="","",B93&amp;"_"&amp;COUNTIF($B$5:$B93,B93))</f>
        <v>0_87</v>
      </c>
      <c r="B93">
        <f t="shared" si="1"/>
        <v>0</v>
      </c>
      <c r="C93" s="47" t="str">
        <f>IF(D93="","",ROWS($E$5:E93))</f>
        <v/>
      </c>
      <c r="D93" s="64"/>
      <c r="E93" s="64"/>
      <c r="F93" s="64"/>
      <c r="G93" s="64"/>
      <c r="H93" s="104"/>
      <c r="I93" s="64"/>
      <c r="J93" s="64"/>
      <c r="K93" s="64"/>
      <c r="L93" s="92"/>
      <c r="M93" s="64"/>
    </row>
    <row r="94" spans="1:13" ht="31.5" customHeight="1">
      <c r="A94" t="str">
        <f>IF(B94="","",B94&amp;"_"&amp;COUNTIF($B$5:$B94,B94))</f>
        <v>0_88</v>
      </c>
      <c r="B94">
        <f t="shared" si="1"/>
        <v>0</v>
      </c>
      <c r="C94" s="47" t="str">
        <f>IF(D94="","",ROWS($E$5:E94))</f>
        <v/>
      </c>
      <c r="D94" s="64"/>
      <c r="E94" s="64"/>
      <c r="F94" s="64"/>
      <c r="G94" s="64"/>
      <c r="H94" s="104"/>
      <c r="I94" s="64"/>
      <c r="J94" s="64"/>
      <c r="K94" s="64"/>
      <c r="L94" s="92"/>
      <c r="M94" s="64"/>
    </row>
    <row r="95" spans="1:13" ht="31.5" customHeight="1">
      <c r="A95" t="str">
        <f>IF(B95="","",B95&amp;"_"&amp;COUNTIF($B$5:$B95,B95))</f>
        <v>0_89</v>
      </c>
      <c r="B95">
        <f t="shared" si="1"/>
        <v>0</v>
      </c>
      <c r="C95" s="47" t="str">
        <f>IF(D95="","",ROWS($E$5:E95))</f>
        <v/>
      </c>
      <c r="D95" s="64"/>
      <c r="E95" s="64"/>
      <c r="F95" s="64"/>
      <c r="G95" s="64"/>
      <c r="H95" s="104"/>
      <c r="I95" s="64"/>
      <c r="J95" s="64"/>
      <c r="K95" s="64"/>
      <c r="L95" s="92"/>
      <c r="M95" s="64"/>
    </row>
    <row r="96" spans="1:13" ht="31.5" customHeight="1">
      <c r="A96" t="str">
        <f>IF(B96="","",B96&amp;"_"&amp;COUNTIF($B$5:$B96,B96))</f>
        <v>0_90</v>
      </c>
      <c r="B96">
        <f t="shared" si="1"/>
        <v>0</v>
      </c>
      <c r="C96" s="47" t="str">
        <f>IF(D96="","",ROWS($E$5:E96))</f>
        <v/>
      </c>
      <c r="D96" s="64"/>
      <c r="E96" s="64"/>
      <c r="F96" s="64"/>
      <c r="G96" s="64"/>
      <c r="H96" s="104"/>
      <c r="I96" s="64"/>
      <c r="J96" s="64"/>
      <c r="K96" s="64"/>
      <c r="L96" s="92"/>
      <c r="M96" s="64"/>
    </row>
    <row r="97" spans="1:13" ht="31.5" customHeight="1">
      <c r="A97" t="str">
        <f>IF(B97="","",B97&amp;"_"&amp;COUNTIF($B$5:$B97,B97))</f>
        <v>0_91</v>
      </c>
      <c r="B97">
        <f t="shared" si="1"/>
        <v>0</v>
      </c>
      <c r="C97" s="47" t="str">
        <f>IF(D97="","",ROWS($E$5:E97))</f>
        <v/>
      </c>
      <c r="D97" s="64"/>
      <c r="E97" s="64"/>
      <c r="F97" s="64"/>
      <c r="G97" s="64"/>
      <c r="H97" s="104"/>
      <c r="I97" s="64"/>
      <c r="J97" s="64"/>
      <c r="K97" s="64"/>
      <c r="L97" s="92"/>
      <c r="M97" s="64"/>
    </row>
    <row r="98" spans="1:13" ht="31.5" customHeight="1">
      <c r="A98" t="str">
        <f>IF(B98="","",B98&amp;"_"&amp;COUNTIF($B$5:$B98,B98))</f>
        <v>0_92</v>
      </c>
      <c r="B98">
        <f t="shared" si="1"/>
        <v>0</v>
      </c>
      <c r="C98" s="47" t="str">
        <f>IF(D98="","",ROWS($E$5:E98))</f>
        <v/>
      </c>
      <c r="D98" s="64"/>
      <c r="E98" s="64"/>
      <c r="F98" s="64"/>
      <c r="G98" s="64"/>
      <c r="H98" s="104"/>
      <c r="I98" s="64"/>
      <c r="J98" s="64"/>
      <c r="K98" s="64"/>
      <c r="L98" s="92"/>
      <c r="M98" s="64"/>
    </row>
    <row r="99" spans="1:13" ht="31.5" customHeight="1">
      <c r="A99" t="str">
        <f>IF(B99="","",B99&amp;"_"&amp;COUNTIF($B$5:$B99,B99))</f>
        <v>0_93</v>
      </c>
      <c r="B99">
        <f t="shared" si="1"/>
        <v>0</v>
      </c>
      <c r="C99" s="47" t="str">
        <f>IF(D99="","",ROWS($E$5:E99))</f>
        <v/>
      </c>
      <c r="D99" s="64"/>
      <c r="E99" s="64"/>
      <c r="F99" s="64"/>
      <c r="G99" s="64"/>
      <c r="H99" s="104"/>
      <c r="I99" s="64"/>
      <c r="J99" s="64"/>
      <c r="K99" s="64"/>
      <c r="L99" s="92"/>
      <c r="M99" s="64"/>
    </row>
    <row r="100" spans="1:13" ht="31.5" customHeight="1">
      <c r="A100" t="str">
        <f>IF(B100="","",B100&amp;"_"&amp;COUNTIF($B$5:$B100,B100))</f>
        <v>0_94</v>
      </c>
      <c r="B100">
        <f t="shared" si="1"/>
        <v>0</v>
      </c>
      <c r="C100" s="47" t="str">
        <f>IF(D100="","",ROWS($E$5:E100))</f>
        <v/>
      </c>
      <c r="D100" s="64"/>
      <c r="E100" s="64"/>
      <c r="F100" s="64"/>
      <c r="G100" s="64"/>
      <c r="H100" s="104"/>
      <c r="I100" s="64"/>
      <c r="J100" s="64"/>
      <c r="K100" s="64"/>
      <c r="L100" s="92"/>
      <c r="M100" s="64"/>
    </row>
    <row r="101" spans="1:13" ht="31.5" customHeight="1">
      <c r="A101" t="str">
        <f>IF(B101="","",B101&amp;"_"&amp;COUNTIF($B$5:$B101,B101))</f>
        <v>0_95</v>
      </c>
      <c r="B101">
        <f t="shared" si="1"/>
        <v>0</v>
      </c>
      <c r="C101" s="47" t="str">
        <f>IF(D101="","",ROWS($E$5:E101))</f>
        <v/>
      </c>
      <c r="D101" s="64"/>
      <c r="E101" s="64"/>
      <c r="F101" s="64"/>
      <c r="G101" s="64"/>
      <c r="H101" s="104"/>
      <c r="I101" s="64"/>
      <c r="J101" s="64"/>
      <c r="K101" s="64"/>
      <c r="L101" s="92"/>
      <c r="M101" s="64"/>
    </row>
    <row r="102" spans="1:13" ht="31.5" customHeight="1">
      <c r="A102" t="str">
        <f>IF(B102="","",B102&amp;"_"&amp;COUNTIF($B$5:$B102,B102))</f>
        <v>0_96</v>
      </c>
      <c r="B102">
        <f t="shared" si="1"/>
        <v>0</v>
      </c>
      <c r="C102" s="47" t="str">
        <f>IF(D102="","",ROWS($E$5:E102))</f>
        <v/>
      </c>
      <c r="D102" s="64"/>
      <c r="E102" s="64"/>
      <c r="F102" s="64"/>
      <c r="G102" s="64"/>
      <c r="H102" s="104"/>
      <c r="I102" s="64"/>
      <c r="J102" s="64"/>
      <c r="K102" s="64"/>
      <c r="L102" s="92"/>
      <c r="M102" s="64"/>
    </row>
    <row r="103" spans="1:13" ht="31.5" customHeight="1">
      <c r="A103" t="str">
        <f>IF(B103="","",B103&amp;"_"&amp;COUNTIF($B$5:$B103,B103))</f>
        <v>0_97</v>
      </c>
      <c r="B103">
        <f t="shared" si="1"/>
        <v>0</v>
      </c>
      <c r="C103" s="47" t="str">
        <f>IF(D103="","",ROWS($E$5:E103))</f>
        <v/>
      </c>
      <c r="D103" s="64"/>
      <c r="E103" s="64"/>
      <c r="F103" s="64"/>
      <c r="G103" s="64"/>
      <c r="H103" s="104"/>
      <c r="I103" s="64"/>
      <c r="J103" s="64"/>
      <c r="K103" s="64"/>
      <c r="L103" s="92"/>
      <c r="M103" s="64"/>
    </row>
    <row r="104" spans="1:13" ht="31.5" customHeight="1">
      <c r="A104" t="str">
        <f>IF(B104="","",B104&amp;"_"&amp;COUNTIF($B$5:$B104,B104))</f>
        <v>0_98</v>
      </c>
      <c r="B104">
        <f t="shared" si="1"/>
        <v>0</v>
      </c>
      <c r="C104" s="47" t="str">
        <f>IF(D104="","",ROWS($E$5:E104))</f>
        <v/>
      </c>
      <c r="D104" s="64"/>
      <c r="E104" s="64"/>
      <c r="F104" s="64"/>
      <c r="G104" s="64"/>
      <c r="H104" s="104"/>
      <c r="I104" s="64"/>
      <c r="J104" s="64"/>
      <c r="K104" s="64"/>
      <c r="L104" s="92"/>
      <c r="M104" s="64"/>
    </row>
    <row r="105" spans="1:13" ht="31.5" customHeight="1">
      <c r="A105" t="str">
        <f>IF(B105="","",B105&amp;"_"&amp;COUNTIF($B$5:$B105,B105))</f>
        <v>0_99</v>
      </c>
      <c r="B105">
        <f t="shared" si="1"/>
        <v>0</v>
      </c>
      <c r="C105" s="47" t="str">
        <f>IF(D105="","",ROWS($E$5:E105))</f>
        <v/>
      </c>
      <c r="D105" s="64"/>
      <c r="E105" s="64"/>
      <c r="F105" s="64"/>
      <c r="G105" s="64"/>
      <c r="H105" s="104"/>
      <c r="I105" s="64"/>
      <c r="J105" s="64"/>
      <c r="K105" s="64"/>
      <c r="L105" s="92"/>
      <c r="M105" s="64"/>
    </row>
    <row r="106" spans="1:13" ht="31.5" customHeight="1">
      <c r="A106" t="str">
        <f>IF(B106="","",B106&amp;"_"&amp;COUNTIF($B$5:$B106,B106))</f>
        <v>0_100</v>
      </c>
      <c r="B106">
        <f t="shared" si="1"/>
        <v>0</v>
      </c>
      <c r="C106" s="47" t="str">
        <f>IF(D106="","",ROWS($E$5:E106))</f>
        <v/>
      </c>
      <c r="D106" s="64"/>
      <c r="E106" s="64"/>
      <c r="F106" s="64"/>
      <c r="G106" s="64"/>
      <c r="H106" s="104"/>
      <c r="I106" s="64"/>
      <c r="J106" s="64"/>
      <c r="K106" s="64"/>
      <c r="L106" s="92"/>
      <c r="M106" s="64"/>
    </row>
    <row r="107" spans="1:13" ht="31.5" customHeight="1">
      <c r="A107" t="str">
        <f>IF(B107="","",B107&amp;"_"&amp;COUNTIF($B$5:$B107,B107))</f>
        <v>0_101</v>
      </c>
      <c r="B107">
        <f t="shared" si="1"/>
        <v>0</v>
      </c>
      <c r="C107" s="47" t="str">
        <f>IF(D107="","",ROWS($E$5:E107))</f>
        <v/>
      </c>
      <c r="D107" s="64"/>
      <c r="E107" s="64"/>
      <c r="F107" s="64"/>
      <c r="G107" s="64"/>
      <c r="H107" s="104"/>
      <c r="I107" s="64"/>
      <c r="J107" s="64"/>
      <c r="K107" s="64"/>
      <c r="L107" s="92"/>
      <c r="M107" s="64"/>
    </row>
    <row r="108" spans="1:13" ht="31.5" customHeight="1">
      <c r="A108" t="str">
        <f>IF(B108="","",B108&amp;"_"&amp;COUNTIF($B$5:$B108,B108))</f>
        <v>0_102</v>
      </c>
      <c r="B108">
        <f t="shared" si="1"/>
        <v>0</v>
      </c>
      <c r="C108" s="47" t="str">
        <f>IF(D108="","",ROWS($E$5:E108))</f>
        <v/>
      </c>
      <c r="D108" s="64"/>
      <c r="E108" s="64"/>
      <c r="F108" s="64"/>
      <c r="G108" s="64"/>
      <c r="H108" s="104"/>
      <c r="I108" s="64"/>
      <c r="J108" s="64"/>
      <c r="K108" s="64"/>
      <c r="L108" s="92"/>
      <c r="M108" s="64"/>
    </row>
    <row r="109" spans="1:13" ht="31.5" customHeight="1">
      <c r="A109" t="str">
        <f>IF(B109="","",B109&amp;"_"&amp;COUNTIF($B$5:$B109,B109))</f>
        <v>0_103</v>
      </c>
      <c r="B109">
        <f t="shared" si="1"/>
        <v>0</v>
      </c>
      <c r="C109" s="47" t="str">
        <f>IF(D109="","",ROWS($E$5:E109))</f>
        <v/>
      </c>
      <c r="D109" s="64"/>
      <c r="E109" s="64"/>
      <c r="F109" s="64"/>
      <c r="G109" s="64"/>
      <c r="H109" s="104"/>
      <c r="I109" s="64"/>
      <c r="J109" s="64"/>
      <c r="K109" s="64"/>
      <c r="L109" s="92"/>
      <c r="M109" s="64"/>
    </row>
    <row r="110" spans="1:13" ht="31.5" customHeight="1">
      <c r="A110" t="str">
        <f>IF(B110="","",B110&amp;"_"&amp;COUNTIF($B$5:$B110,B110))</f>
        <v>0_104</v>
      </c>
      <c r="B110">
        <f t="shared" si="1"/>
        <v>0</v>
      </c>
      <c r="C110" s="47" t="str">
        <f>IF(D110="","",ROWS($E$5:E110))</f>
        <v/>
      </c>
      <c r="D110" s="64"/>
      <c r="E110" s="64"/>
      <c r="F110" s="64"/>
      <c r="G110" s="64"/>
      <c r="H110" s="104"/>
      <c r="I110" s="64"/>
      <c r="J110" s="64"/>
      <c r="K110" s="64"/>
      <c r="L110" s="92"/>
      <c r="M110" s="64"/>
    </row>
    <row r="111" spans="1:13" ht="31.5" customHeight="1">
      <c r="A111" t="str">
        <f>IF(B111="","",B111&amp;"_"&amp;COUNTIF($B$5:$B111,B111))</f>
        <v>0_105</v>
      </c>
      <c r="B111">
        <f t="shared" si="1"/>
        <v>0</v>
      </c>
      <c r="C111" s="47" t="str">
        <f>IF(D111="","",ROWS($E$5:E111))</f>
        <v/>
      </c>
      <c r="D111" s="64"/>
      <c r="E111" s="64"/>
      <c r="F111" s="64"/>
      <c r="G111" s="64"/>
      <c r="H111" s="104"/>
      <c r="I111" s="64"/>
      <c r="J111" s="64"/>
      <c r="K111" s="64"/>
      <c r="L111" s="92"/>
      <c r="M111" s="64"/>
    </row>
    <row r="112" spans="1:13" ht="31.5" customHeight="1">
      <c r="A112" t="str">
        <f>IF(B112="","",B112&amp;"_"&amp;COUNTIF($B$5:$B112,B112))</f>
        <v>0_106</v>
      </c>
      <c r="B112">
        <f t="shared" si="1"/>
        <v>0</v>
      </c>
      <c r="C112" s="47" t="str">
        <f>IF(D112="","",ROWS($E$5:E112))</f>
        <v/>
      </c>
      <c r="D112" s="64"/>
      <c r="E112" s="64"/>
      <c r="F112" s="64"/>
      <c r="G112" s="64"/>
      <c r="H112" s="104"/>
      <c r="I112" s="64"/>
      <c r="J112" s="64"/>
      <c r="K112" s="64"/>
      <c r="L112" s="92"/>
      <c r="M112" s="64"/>
    </row>
    <row r="113" spans="1:13" ht="31.5" customHeight="1">
      <c r="A113" t="str">
        <f>IF(B113="","",B113&amp;"_"&amp;COUNTIF($B$5:$B113,B113))</f>
        <v>0_107</v>
      </c>
      <c r="B113">
        <f t="shared" si="1"/>
        <v>0</v>
      </c>
      <c r="C113" s="47" t="str">
        <f>IF(D113="","",ROWS($E$5:E113))</f>
        <v/>
      </c>
      <c r="D113" s="64"/>
      <c r="E113" s="64"/>
      <c r="F113" s="64"/>
      <c r="G113" s="64"/>
      <c r="H113" s="104"/>
      <c r="I113" s="64"/>
      <c r="J113" s="64"/>
      <c r="K113" s="64"/>
      <c r="L113" s="92"/>
      <c r="M113" s="64"/>
    </row>
    <row r="114" spans="1:13" ht="31.5" customHeight="1">
      <c r="A114" t="str">
        <f>IF(B114="","",B114&amp;"_"&amp;COUNTIF($B$5:$B114,B114))</f>
        <v>0_108</v>
      </c>
      <c r="B114">
        <f t="shared" si="1"/>
        <v>0</v>
      </c>
      <c r="C114" s="47" t="str">
        <f>IF(D114="","",ROWS($E$5:E114))</f>
        <v/>
      </c>
      <c r="D114" s="64"/>
      <c r="E114" s="64"/>
      <c r="F114" s="64"/>
      <c r="G114" s="64"/>
      <c r="H114" s="104"/>
      <c r="I114" s="64"/>
      <c r="J114" s="64"/>
      <c r="K114" s="64"/>
      <c r="L114" s="92"/>
      <c r="M114" s="64"/>
    </row>
    <row r="115" spans="1:13" ht="31.5" customHeight="1">
      <c r="A115" t="str">
        <f>IF(B115="","",B115&amp;"_"&amp;COUNTIF($B$5:$B115,B115))</f>
        <v>0_109</v>
      </c>
      <c r="B115">
        <f t="shared" si="1"/>
        <v>0</v>
      </c>
      <c r="C115" s="47" t="str">
        <f>IF(D115="","",ROWS($E$5:E115))</f>
        <v/>
      </c>
      <c r="D115" s="64"/>
      <c r="E115" s="64"/>
      <c r="F115" s="64"/>
      <c r="G115" s="64"/>
      <c r="H115" s="104"/>
      <c r="I115" s="64"/>
      <c r="J115" s="64"/>
      <c r="K115" s="64"/>
      <c r="L115" s="92"/>
      <c r="M115" s="64"/>
    </row>
    <row r="116" spans="1:13" ht="31.5" customHeight="1">
      <c r="A116" t="str">
        <f>IF(B116="","",B116&amp;"_"&amp;COUNTIF($B$5:$B116,B116))</f>
        <v>0_110</v>
      </c>
      <c r="B116">
        <f t="shared" si="1"/>
        <v>0</v>
      </c>
      <c r="C116" s="47" t="str">
        <f>IF(D116="","",ROWS($E$5:E116))</f>
        <v/>
      </c>
      <c r="D116" s="64"/>
      <c r="E116" s="64"/>
      <c r="F116" s="64"/>
      <c r="G116" s="64"/>
      <c r="H116" s="104"/>
      <c r="I116" s="64"/>
      <c r="J116" s="64"/>
      <c r="K116" s="64"/>
      <c r="L116" s="92"/>
      <c r="M116" s="64"/>
    </row>
    <row r="117" spans="1:13" ht="31.5" customHeight="1">
      <c r="A117" t="str">
        <f>IF(B117="","",B117&amp;"_"&amp;COUNTIF($B$5:$B117,B117))</f>
        <v>0_111</v>
      </c>
      <c r="B117">
        <f t="shared" si="1"/>
        <v>0</v>
      </c>
      <c r="C117" s="47" t="str">
        <f>IF(D117="","",ROWS($E$5:E117))</f>
        <v/>
      </c>
      <c r="D117" s="64"/>
      <c r="E117" s="64"/>
      <c r="F117" s="64"/>
      <c r="G117" s="64"/>
      <c r="H117" s="104"/>
      <c r="I117" s="64"/>
      <c r="J117" s="64"/>
      <c r="K117" s="64"/>
      <c r="L117" s="92"/>
      <c r="M117" s="64"/>
    </row>
    <row r="118" spans="1:13" ht="31.5" customHeight="1">
      <c r="A118" t="str">
        <f>IF(B118="","",B118&amp;"_"&amp;COUNTIF($B$5:$B118,B118))</f>
        <v>0_112</v>
      </c>
      <c r="B118">
        <f t="shared" si="1"/>
        <v>0</v>
      </c>
      <c r="C118" s="47" t="str">
        <f>IF(D118="","",ROWS($E$5:E118))</f>
        <v/>
      </c>
      <c r="D118" s="64"/>
      <c r="E118" s="64"/>
      <c r="F118" s="64"/>
      <c r="G118" s="64"/>
      <c r="H118" s="104"/>
      <c r="I118" s="64"/>
      <c r="J118" s="64"/>
      <c r="K118" s="64"/>
      <c r="L118" s="92"/>
      <c r="M118" s="64"/>
    </row>
    <row r="119" spans="1:13" ht="31.5" customHeight="1">
      <c r="A119" t="str">
        <f>IF(B119="","",B119&amp;"_"&amp;COUNTIF($B$5:$B119,B119))</f>
        <v>0_113</v>
      </c>
      <c r="B119">
        <f t="shared" si="1"/>
        <v>0</v>
      </c>
      <c r="C119" s="47" t="str">
        <f>IF(D119="","",ROWS($E$5:E119))</f>
        <v/>
      </c>
      <c r="D119" s="64"/>
      <c r="E119" s="64"/>
      <c r="F119" s="64"/>
      <c r="G119" s="64"/>
      <c r="H119" s="104"/>
      <c r="I119" s="64"/>
      <c r="J119" s="64"/>
      <c r="K119" s="64"/>
      <c r="L119" s="92"/>
      <c r="M119" s="64"/>
    </row>
    <row r="120" spans="1:13" ht="31.5" customHeight="1">
      <c r="A120" t="str">
        <f>IF(B120="","",B120&amp;"_"&amp;COUNTIF($B$5:$B120,B120))</f>
        <v>0_114</v>
      </c>
      <c r="B120">
        <f t="shared" si="1"/>
        <v>0</v>
      </c>
      <c r="C120" s="47" t="str">
        <f>IF(D120="","",ROWS($E$5:E120))</f>
        <v/>
      </c>
      <c r="D120" s="64"/>
      <c r="E120" s="64"/>
      <c r="F120" s="64"/>
      <c r="G120" s="64"/>
      <c r="H120" s="104"/>
      <c r="I120" s="64"/>
      <c r="J120" s="64"/>
      <c r="K120" s="64"/>
      <c r="L120" s="92"/>
      <c r="M120" s="64"/>
    </row>
    <row r="121" spans="1:13" ht="31.5" customHeight="1">
      <c r="A121" t="str">
        <f>IF(B121="","",B121&amp;"_"&amp;COUNTIF($B$5:$B121,B121))</f>
        <v>0_115</v>
      </c>
      <c r="B121">
        <f t="shared" si="1"/>
        <v>0</v>
      </c>
      <c r="C121" s="47" t="str">
        <f>IF(D121="","",ROWS($E$5:E121))</f>
        <v/>
      </c>
      <c r="D121" s="64"/>
      <c r="E121" s="64"/>
      <c r="F121" s="64"/>
      <c r="G121" s="64"/>
      <c r="H121" s="104"/>
      <c r="I121" s="64"/>
      <c r="J121" s="64"/>
      <c r="K121" s="64"/>
      <c r="L121" s="92"/>
      <c r="M121" s="64"/>
    </row>
    <row r="122" spans="1:13" ht="31.5" customHeight="1">
      <c r="A122" t="str">
        <f>IF(B122="","",B122&amp;"_"&amp;COUNTIF($B$5:$B122,B122))</f>
        <v>0_116</v>
      </c>
      <c r="B122">
        <f t="shared" si="1"/>
        <v>0</v>
      </c>
      <c r="C122" s="47" t="str">
        <f>IF(D122="","",ROWS($E$5:E122))</f>
        <v/>
      </c>
      <c r="D122" s="64"/>
      <c r="E122" s="64"/>
      <c r="F122" s="64"/>
      <c r="G122" s="64"/>
      <c r="H122" s="104"/>
      <c r="I122" s="64"/>
      <c r="J122" s="64"/>
      <c r="K122" s="64"/>
      <c r="L122" s="92"/>
      <c r="M122" s="64"/>
    </row>
    <row r="123" spans="1:13" ht="31.5" customHeight="1">
      <c r="A123" t="str">
        <f>IF(B123="","",B123&amp;"_"&amp;COUNTIF($B$5:$B123,B123))</f>
        <v>0_117</v>
      </c>
      <c r="B123">
        <f t="shared" si="1"/>
        <v>0</v>
      </c>
      <c r="C123" s="47" t="str">
        <f>IF(D123="","",ROWS($E$5:E123))</f>
        <v/>
      </c>
      <c r="D123" s="64"/>
      <c r="E123" s="64"/>
      <c r="F123" s="64"/>
      <c r="G123" s="64"/>
      <c r="H123" s="104"/>
      <c r="I123" s="64"/>
      <c r="J123" s="64"/>
      <c r="K123" s="64"/>
      <c r="L123" s="92"/>
      <c r="M123" s="64"/>
    </row>
    <row r="124" spans="1:13" ht="31.5" customHeight="1">
      <c r="A124" t="str">
        <f>IF(B124="","",B124&amp;"_"&amp;COUNTIF($B$5:$B124,B124))</f>
        <v>0_118</v>
      </c>
      <c r="B124">
        <f t="shared" si="1"/>
        <v>0</v>
      </c>
      <c r="C124" s="47" t="str">
        <f>IF(D124="","",ROWS($E$5:E124))</f>
        <v/>
      </c>
      <c r="D124" s="64"/>
      <c r="E124" s="64"/>
      <c r="F124" s="64"/>
      <c r="G124" s="64"/>
      <c r="H124" s="104"/>
      <c r="I124" s="64"/>
      <c r="J124" s="64"/>
      <c r="K124" s="64"/>
      <c r="L124" s="92"/>
      <c r="M124" s="64"/>
    </row>
    <row r="125" spans="1:13" ht="31.5" customHeight="1">
      <c r="A125" t="str">
        <f>IF(B125="","",B125&amp;"_"&amp;COUNTIF($B$5:$B125,B125))</f>
        <v>0_119</v>
      </c>
      <c r="B125">
        <f t="shared" si="1"/>
        <v>0</v>
      </c>
      <c r="C125" s="47" t="str">
        <f>IF(D125="","",ROWS($E$5:E125))</f>
        <v/>
      </c>
      <c r="D125" s="64"/>
      <c r="E125" s="64"/>
      <c r="F125" s="64"/>
      <c r="G125" s="64"/>
      <c r="H125" s="104"/>
      <c r="I125" s="64"/>
      <c r="J125" s="64"/>
      <c r="K125" s="64"/>
      <c r="L125" s="92"/>
      <c r="M125" s="64"/>
    </row>
    <row r="126" spans="1:13" ht="31.5" customHeight="1">
      <c r="A126" t="str">
        <f>IF(B126="","",B126&amp;"_"&amp;COUNTIF($B$5:$B126,B126))</f>
        <v>0_120</v>
      </c>
      <c r="B126">
        <f t="shared" si="1"/>
        <v>0</v>
      </c>
      <c r="C126" s="47" t="str">
        <f>IF(D126="","",ROWS($E$5:E126))</f>
        <v/>
      </c>
      <c r="D126" s="64"/>
      <c r="E126" s="64"/>
      <c r="F126" s="64"/>
      <c r="G126" s="64"/>
      <c r="H126" s="104"/>
      <c r="I126" s="64"/>
      <c r="J126" s="64"/>
      <c r="K126" s="64"/>
      <c r="L126" s="92"/>
      <c r="M126" s="64"/>
    </row>
    <row r="127" spans="1:13" ht="31.5" customHeight="1">
      <c r="A127" t="str">
        <f>IF(B127="","",B127&amp;"_"&amp;COUNTIF($B$5:$B127,B127))</f>
        <v>0_121</v>
      </c>
      <c r="B127">
        <f t="shared" si="1"/>
        <v>0</v>
      </c>
      <c r="C127" s="47" t="str">
        <f>IF(D127="","",ROWS($E$5:E127))</f>
        <v/>
      </c>
      <c r="D127" s="64"/>
      <c r="E127" s="64"/>
      <c r="F127" s="64"/>
      <c r="G127" s="64"/>
      <c r="H127" s="104"/>
      <c r="I127" s="64"/>
      <c r="J127" s="64"/>
      <c r="K127" s="64"/>
      <c r="L127" s="92"/>
      <c r="M127" s="64"/>
    </row>
    <row r="128" spans="1:13" ht="31.5" customHeight="1">
      <c r="A128" t="str">
        <f>IF(B128="","",B128&amp;"_"&amp;COUNTIF($B$5:$B128,B128))</f>
        <v>0_122</v>
      </c>
      <c r="B128">
        <f t="shared" si="1"/>
        <v>0</v>
      </c>
      <c r="C128" s="47" t="str">
        <f>IF(D128="","",ROWS($E$5:E128))</f>
        <v/>
      </c>
      <c r="D128" s="64"/>
      <c r="E128" s="64"/>
      <c r="F128" s="64"/>
      <c r="G128" s="64"/>
      <c r="H128" s="104"/>
      <c r="I128" s="64"/>
      <c r="J128" s="64"/>
      <c r="K128" s="64"/>
      <c r="L128" s="92"/>
      <c r="M128" s="64"/>
    </row>
    <row r="129" spans="1:13" ht="31.5" customHeight="1">
      <c r="A129" t="str">
        <f>IF(B129="","",B129&amp;"_"&amp;COUNTIF($B$5:$B129,B129))</f>
        <v>0_123</v>
      </c>
      <c r="B129">
        <f t="shared" si="1"/>
        <v>0</v>
      </c>
      <c r="C129" s="47" t="str">
        <f>IF(D129="","",ROWS($E$5:E129))</f>
        <v/>
      </c>
      <c r="D129" s="64"/>
      <c r="E129" s="64"/>
      <c r="F129" s="64"/>
      <c r="G129" s="64"/>
      <c r="H129" s="104"/>
      <c r="I129" s="64"/>
      <c r="J129" s="64"/>
      <c r="K129" s="64"/>
      <c r="L129" s="92"/>
      <c r="M129" s="64"/>
    </row>
    <row r="130" spans="1:13" ht="31.5" customHeight="1">
      <c r="A130" t="str">
        <f>IF(B130="","",B130&amp;"_"&amp;COUNTIF($B$5:$B130,B130))</f>
        <v>0_124</v>
      </c>
      <c r="B130">
        <f t="shared" si="1"/>
        <v>0</v>
      </c>
      <c r="C130" s="47" t="str">
        <f>IF(D130="","",ROWS($E$5:E130))</f>
        <v/>
      </c>
      <c r="D130" s="64"/>
      <c r="E130" s="64"/>
      <c r="F130" s="64"/>
      <c r="G130" s="64"/>
      <c r="H130" s="104"/>
      <c r="I130" s="64"/>
      <c r="J130" s="64"/>
      <c r="K130" s="64"/>
      <c r="L130" s="92"/>
      <c r="M130" s="64"/>
    </row>
    <row r="131" spans="1:13" ht="31.5" customHeight="1">
      <c r="A131" t="str">
        <f>IF(B131="","",B131&amp;"_"&amp;COUNTIF($B$5:$B131,B131))</f>
        <v>0_125</v>
      </c>
      <c r="B131">
        <f t="shared" si="1"/>
        <v>0</v>
      </c>
      <c r="C131" s="47" t="str">
        <f>IF(D131="","",ROWS($E$5:E131))</f>
        <v/>
      </c>
      <c r="D131" s="64"/>
      <c r="E131" s="64"/>
      <c r="F131" s="64"/>
      <c r="G131" s="64"/>
      <c r="H131" s="104"/>
      <c r="I131" s="64"/>
      <c r="J131" s="64"/>
      <c r="K131" s="64"/>
      <c r="L131" s="92"/>
      <c r="M131" s="64"/>
    </row>
    <row r="132" spans="1:13" ht="31.5" customHeight="1">
      <c r="A132" t="str">
        <f>IF(B132="","",B132&amp;"_"&amp;COUNTIF($B$5:$B132,B132))</f>
        <v>0_126</v>
      </c>
      <c r="B132">
        <f t="shared" si="1"/>
        <v>0</v>
      </c>
      <c r="C132" s="47" t="str">
        <f>IF(D132="","",ROWS($E$5:E132))</f>
        <v/>
      </c>
      <c r="D132" s="64"/>
      <c r="E132" s="64"/>
      <c r="F132" s="64"/>
      <c r="G132" s="64"/>
      <c r="H132" s="104"/>
      <c r="I132" s="64"/>
      <c r="J132" s="64"/>
      <c r="K132" s="64"/>
      <c r="L132" s="92"/>
      <c r="M132" s="64"/>
    </row>
    <row r="133" spans="1:13" ht="31.5" customHeight="1">
      <c r="A133" t="str">
        <f>IF(B133="","",B133&amp;"_"&amp;COUNTIF($B$5:$B133,B133))</f>
        <v>0_127</v>
      </c>
      <c r="B133">
        <f t="shared" si="1"/>
        <v>0</v>
      </c>
      <c r="C133" s="47" t="str">
        <f>IF(D133="","",ROWS($E$5:E133))</f>
        <v/>
      </c>
      <c r="D133" s="64"/>
      <c r="E133" s="64"/>
      <c r="F133" s="64"/>
      <c r="G133" s="64"/>
      <c r="H133" s="104"/>
      <c r="I133" s="64"/>
      <c r="J133" s="64"/>
      <c r="K133" s="64"/>
      <c r="L133" s="92"/>
      <c r="M133" s="64"/>
    </row>
    <row r="134" spans="1:13" ht="31.5" customHeight="1">
      <c r="A134" t="str">
        <f>IF(B134="","",B134&amp;"_"&amp;COUNTIF($B$5:$B134,B134))</f>
        <v>0_128</v>
      </c>
      <c r="B134">
        <f t="shared" ref="B134:B197" si="2">D134</f>
        <v>0</v>
      </c>
      <c r="C134" s="47" t="str">
        <f>IF(D134="","",ROWS($E$5:E134))</f>
        <v/>
      </c>
      <c r="D134" s="64"/>
      <c r="E134" s="64"/>
      <c r="F134" s="64"/>
      <c r="G134" s="64"/>
      <c r="H134" s="104"/>
      <c r="I134" s="64"/>
      <c r="J134" s="64"/>
      <c r="K134" s="64"/>
      <c r="L134" s="92"/>
      <c r="M134" s="64"/>
    </row>
    <row r="135" spans="1:13" ht="31.5" customHeight="1">
      <c r="A135" t="str">
        <f>IF(B135="","",B135&amp;"_"&amp;COUNTIF($B$5:$B135,B135))</f>
        <v>0_129</v>
      </c>
      <c r="B135">
        <f t="shared" si="2"/>
        <v>0</v>
      </c>
      <c r="C135" s="47" t="str">
        <f>IF(D135="","",ROWS($E$5:E135))</f>
        <v/>
      </c>
      <c r="D135" s="64"/>
      <c r="E135" s="64"/>
      <c r="F135" s="64"/>
      <c r="G135" s="64"/>
      <c r="H135" s="104"/>
      <c r="I135" s="64"/>
      <c r="J135" s="64"/>
      <c r="K135" s="64"/>
      <c r="L135" s="92"/>
      <c r="M135" s="64"/>
    </row>
    <row r="136" spans="1:13" ht="31.5" customHeight="1">
      <c r="A136" t="str">
        <f>IF(B136="","",B136&amp;"_"&amp;COUNTIF($B$5:$B136,B136))</f>
        <v>0_130</v>
      </c>
      <c r="B136">
        <f t="shared" si="2"/>
        <v>0</v>
      </c>
      <c r="C136" s="47" t="str">
        <f>IF(D136="","",ROWS($E$5:E136))</f>
        <v/>
      </c>
      <c r="D136" s="64"/>
      <c r="E136" s="64"/>
      <c r="F136" s="64"/>
      <c r="G136" s="64"/>
      <c r="H136" s="104"/>
      <c r="I136" s="64"/>
      <c r="J136" s="64"/>
      <c r="K136" s="64"/>
      <c r="L136" s="92"/>
      <c r="M136" s="64"/>
    </row>
    <row r="137" spans="1:13" ht="31.5" customHeight="1">
      <c r="A137" t="str">
        <f>IF(B137="","",B137&amp;"_"&amp;COUNTIF($B$5:$B137,B137))</f>
        <v>0_131</v>
      </c>
      <c r="B137">
        <f t="shared" si="2"/>
        <v>0</v>
      </c>
      <c r="C137" s="47" t="str">
        <f>IF(D137="","",ROWS($E$5:E137))</f>
        <v/>
      </c>
      <c r="D137" s="64"/>
      <c r="E137" s="64"/>
      <c r="F137" s="64"/>
      <c r="G137" s="64"/>
      <c r="H137" s="104"/>
      <c r="I137" s="64"/>
      <c r="J137" s="64"/>
      <c r="K137" s="64"/>
      <c r="L137" s="92"/>
      <c r="M137" s="64"/>
    </row>
    <row r="138" spans="1:13" ht="31.5" customHeight="1">
      <c r="A138" t="str">
        <f>IF(B138="","",B138&amp;"_"&amp;COUNTIF($B$5:$B138,B138))</f>
        <v>0_132</v>
      </c>
      <c r="B138">
        <f t="shared" si="2"/>
        <v>0</v>
      </c>
      <c r="C138" s="47" t="str">
        <f>IF(D138="","",ROWS($E$5:E138))</f>
        <v/>
      </c>
      <c r="D138" s="64"/>
      <c r="E138" s="64"/>
      <c r="F138" s="64"/>
      <c r="G138" s="64"/>
      <c r="H138" s="104"/>
      <c r="I138" s="64"/>
      <c r="J138" s="64"/>
      <c r="K138" s="64"/>
      <c r="L138" s="92"/>
      <c r="M138" s="64"/>
    </row>
    <row r="139" spans="1:13" ht="31.5" customHeight="1">
      <c r="A139" t="str">
        <f>IF(B139="","",B139&amp;"_"&amp;COUNTIF($B$5:$B139,B139))</f>
        <v>0_133</v>
      </c>
      <c r="B139">
        <f t="shared" si="2"/>
        <v>0</v>
      </c>
      <c r="C139" s="47" t="str">
        <f>IF(D139="","",ROWS($E$5:E139))</f>
        <v/>
      </c>
      <c r="D139" s="64"/>
      <c r="E139" s="64"/>
      <c r="F139" s="64"/>
      <c r="G139" s="64"/>
      <c r="H139" s="104"/>
      <c r="I139" s="64"/>
      <c r="J139" s="64"/>
      <c r="K139" s="64"/>
      <c r="L139" s="92"/>
      <c r="M139" s="64"/>
    </row>
    <row r="140" spans="1:13" ht="31.5" customHeight="1">
      <c r="A140" t="str">
        <f>IF(B140="","",B140&amp;"_"&amp;COUNTIF($B$5:$B140,B140))</f>
        <v>0_134</v>
      </c>
      <c r="B140">
        <f t="shared" si="2"/>
        <v>0</v>
      </c>
      <c r="C140" s="47" t="str">
        <f>IF(D140="","",ROWS($E$5:E140))</f>
        <v/>
      </c>
      <c r="D140" s="64"/>
      <c r="E140" s="64"/>
      <c r="F140" s="64"/>
      <c r="G140" s="64"/>
      <c r="H140" s="104"/>
      <c r="I140" s="64"/>
      <c r="J140" s="64"/>
      <c r="K140" s="64"/>
      <c r="L140" s="92"/>
      <c r="M140" s="64"/>
    </row>
    <row r="141" spans="1:13" ht="31.5" customHeight="1">
      <c r="A141" t="str">
        <f>IF(B141="","",B141&amp;"_"&amp;COUNTIF($B$5:$B141,B141))</f>
        <v>0_135</v>
      </c>
      <c r="B141">
        <f t="shared" si="2"/>
        <v>0</v>
      </c>
      <c r="C141" s="47" t="str">
        <f>IF(D141="","",ROWS($E$5:E141))</f>
        <v/>
      </c>
      <c r="D141" s="64"/>
      <c r="E141" s="64"/>
      <c r="F141" s="64"/>
      <c r="G141" s="64"/>
      <c r="H141" s="104"/>
      <c r="I141" s="64"/>
      <c r="J141" s="64"/>
      <c r="K141" s="64"/>
      <c r="L141" s="92"/>
      <c r="M141" s="64"/>
    </row>
    <row r="142" spans="1:13" ht="31.5" customHeight="1">
      <c r="A142" t="str">
        <f>IF(B142="","",B142&amp;"_"&amp;COUNTIF($B$5:$B142,B142))</f>
        <v>0_136</v>
      </c>
      <c r="B142">
        <f t="shared" si="2"/>
        <v>0</v>
      </c>
      <c r="C142" s="47" t="str">
        <f>IF(D142="","",ROWS($E$5:E142))</f>
        <v/>
      </c>
      <c r="D142" s="64"/>
      <c r="E142" s="64"/>
      <c r="F142" s="64"/>
      <c r="G142" s="64"/>
      <c r="H142" s="104"/>
      <c r="I142" s="64"/>
      <c r="J142" s="64"/>
      <c r="K142" s="64"/>
      <c r="L142" s="92"/>
      <c r="M142" s="64"/>
    </row>
    <row r="143" spans="1:13" ht="31.5" customHeight="1">
      <c r="A143" t="str">
        <f>IF(B143="","",B143&amp;"_"&amp;COUNTIF($B$5:$B143,B143))</f>
        <v>0_137</v>
      </c>
      <c r="B143">
        <f t="shared" si="2"/>
        <v>0</v>
      </c>
      <c r="C143" s="47" t="str">
        <f>IF(D143="","",ROWS($E$5:E143))</f>
        <v/>
      </c>
      <c r="D143" s="64"/>
      <c r="E143" s="64"/>
      <c r="F143" s="64"/>
      <c r="G143" s="64"/>
      <c r="H143" s="104"/>
      <c r="I143" s="64"/>
      <c r="J143" s="64"/>
      <c r="K143" s="64"/>
      <c r="L143" s="92"/>
      <c r="M143" s="64"/>
    </row>
    <row r="144" spans="1:13" ht="31.5" customHeight="1">
      <c r="A144" t="str">
        <f>IF(B144="","",B144&amp;"_"&amp;COUNTIF($B$5:$B144,B144))</f>
        <v>0_138</v>
      </c>
      <c r="B144">
        <f t="shared" si="2"/>
        <v>0</v>
      </c>
      <c r="C144" s="47" t="str">
        <f>IF(D144="","",ROWS($E$5:E144))</f>
        <v/>
      </c>
      <c r="D144" s="64"/>
      <c r="E144" s="64"/>
      <c r="F144" s="64"/>
      <c r="G144" s="64"/>
      <c r="H144" s="104"/>
      <c r="I144" s="64"/>
      <c r="J144" s="64"/>
      <c r="K144" s="64"/>
      <c r="L144" s="92"/>
      <c r="M144" s="64"/>
    </row>
    <row r="145" spans="1:13" ht="31.5" customHeight="1">
      <c r="A145" t="str">
        <f>IF(B145="","",B145&amp;"_"&amp;COUNTIF($B$5:$B145,B145))</f>
        <v>0_139</v>
      </c>
      <c r="B145">
        <f t="shared" si="2"/>
        <v>0</v>
      </c>
      <c r="C145" s="47" t="str">
        <f>IF(D145="","",ROWS($E$5:E145))</f>
        <v/>
      </c>
      <c r="D145" s="64"/>
      <c r="E145" s="64"/>
      <c r="F145" s="64"/>
      <c r="G145" s="64"/>
      <c r="H145" s="104"/>
      <c r="I145" s="64"/>
      <c r="J145" s="64"/>
      <c r="K145" s="64"/>
      <c r="L145" s="92"/>
      <c r="M145" s="64"/>
    </row>
    <row r="146" spans="1:13" ht="31.5" customHeight="1">
      <c r="A146" t="str">
        <f>IF(B146="","",B146&amp;"_"&amp;COUNTIF($B$5:$B146,B146))</f>
        <v>0_140</v>
      </c>
      <c r="B146">
        <f t="shared" si="2"/>
        <v>0</v>
      </c>
      <c r="C146" s="47" t="str">
        <f>IF(D146="","",ROWS($E$5:E146))</f>
        <v/>
      </c>
      <c r="D146" s="64"/>
      <c r="E146" s="64"/>
      <c r="F146" s="64"/>
      <c r="G146" s="64"/>
      <c r="H146" s="104"/>
      <c r="I146" s="64"/>
      <c r="J146" s="64"/>
      <c r="K146" s="64"/>
      <c r="L146" s="92"/>
      <c r="M146" s="64"/>
    </row>
    <row r="147" spans="1:13" ht="31.5" customHeight="1">
      <c r="A147" t="str">
        <f>IF(B147="","",B147&amp;"_"&amp;COUNTIF($B$5:$B147,B147))</f>
        <v>0_141</v>
      </c>
      <c r="B147">
        <f t="shared" si="2"/>
        <v>0</v>
      </c>
      <c r="C147" s="47" t="str">
        <f>IF(D147="","",ROWS($E$5:E147))</f>
        <v/>
      </c>
      <c r="D147" s="64"/>
      <c r="E147" s="64"/>
      <c r="F147" s="64"/>
      <c r="G147" s="64"/>
      <c r="H147" s="104"/>
      <c r="I147" s="64"/>
      <c r="J147" s="64"/>
      <c r="K147" s="64"/>
      <c r="L147" s="92"/>
      <c r="M147" s="64"/>
    </row>
    <row r="148" spans="1:13" ht="31.5" customHeight="1">
      <c r="A148" t="str">
        <f>IF(B148="","",B148&amp;"_"&amp;COUNTIF($B$5:$B148,B148))</f>
        <v>0_142</v>
      </c>
      <c r="B148">
        <f t="shared" si="2"/>
        <v>0</v>
      </c>
      <c r="C148" s="47" t="str">
        <f>IF(D148="","",ROWS($E$5:E148))</f>
        <v/>
      </c>
      <c r="D148" s="64"/>
      <c r="E148" s="64"/>
      <c r="F148" s="64"/>
      <c r="G148" s="64"/>
      <c r="H148" s="104"/>
      <c r="I148" s="64"/>
      <c r="J148" s="64"/>
      <c r="K148" s="64"/>
      <c r="L148" s="92"/>
      <c r="M148" s="64"/>
    </row>
    <row r="149" spans="1:13" ht="31.5" customHeight="1">
      <c r="A149" t="str">
        <f>IF(B149="","",B149&amp;"_"&amp;COUNTIF($B$5:$B149,B149))</f>
        <v>0_143</v>
      </c>
      <c r="B149">
        <f t="shared" si="2"/>
        <v>0</v>
      </c>
      <c r="C149" s="47" t="str">
        <f>IF(D149="","",ROWS($E$5:E149))</f>
        <v/>
      </c>
      <c r="D149" s="64"/>
      <c r="E149" s="64"/>
      <c r="F149" s="64"/>
      <c r="G149" s="64"/>
      <c r="H149" s="104"/>
      <c r="I149" s="64"/>
      <c r="J149" s="64"/>
      <c r="K149" s="64"/>
      <c r="L149" s="92"/>
      <c r="M149" s="64"/>
    </row>
    <row r="150" spans="1:13" ht="31.5" customHeight="1">
      <c r="A150" t="str">
        <f>IF(B150="","",B150&amp;"_"&amp;COUNTIF($B$5:$B150,B150))</f>
        <v>0_144</v>
      </c>
      <c r="B150">
        <f t="shared" si="2"/>
        <v>0</v>
      </c>
      <c r="C150" s="47" t="str">
        <f>IF(D150="","",ROWS($E$5:E150))</f>
        <v/>
      </c>
      <c r="D150" s="64"/>
      <c r="E150" s="64"/>
      <c r="F150" s="64"/>
      <c r="G150" s="64"/>
      <c r="H150" s="104"/>
      <c r="I150" s="64"/>
      <c r="J150" s="64"/>
      <c r="K150" s="64"/>
      <c r="L150" s="92"/>
      <c r="M150" s="64"/>
    </row>
    <row r="151" spans="1:13" ht="31.5" customHeight="1">
      <c r="A151" t="str">
        <f>IF(B151="","",B151&amp;"_"&amp;COUNTIF($B$5:$B151,B151))</f>
        <v>0_145</v>
      </c>
      <c r="B151">
        <f t="shared" si="2"/>
        <v>0</v>
      </c>
      <c r="C151" s="47" t="str">
        <f>IF(D151="","",ROWS($E$5:E151))</f>
        <v/>
      </c>
      <c r="D151" s="64"/>
      <c r="E151" s="64"/>
      <c r="F151" s="64"/>
      <c r="G151" s="64"/>
      <c r="H151" s="104"/>
      <c r="I151" s="64"/>
      <c r="J151" s="64"/>
      <c r="K151" s="64"/>
      <c r="L151" s="92"/>
      <c r="M151" s="64"/>
    </row>
    <row r="152" spans="1:13" ht="31.5" customHeight="1">
      <c r="A152" t="str">
        <f>IF(B152="","",B152&amp;"_"&amp;COUNTIF($B$5:$B152,B152))</f>
        <v>0_146</v>
      </c>
      <c r="B152">
        <f t="shared" si="2"/>
        <v>0</v>
      </c>
      <c r="C152" s="47" t="str">
        <f>IF(D152="","",ROWS($E$5:E152))</f>
        <v/>
      </c>
      <c r="D152" s="64"/>
      <c r="E152" s="64"/>
      <c r="F152" s="64"/>
      <c r="G152" s="64"/>
      <c r="H152" s="104"/>
      <c r="I152" s="64"/>
      <c r="J152" s="64"/>
      <c r="K152" s="64"/>
      <c r="L152" s="92"/>
      <c r="M152" s="64"/>
    </row>
    <row r="153" spans="1:13" ht="31.5" customHeight="1">
      <c r="A153" t="str">
        <f>IF(B153="","",B153&amp;"_"&amp;COUNTIF($B$5:$B153,B153))</f>
        <v>0_147</v>
      </c>
      <c r="B153">
        <f t="shared" si="2"/>
        <v>0</v>
      </c>
      <c r="C153" s="47" t="str">
        <f>IF(D153="","",ROWS($E$5:E153))</f>
        <v/>
      </c>
      <c r="D153" s="64"/>
      <c r="E153" s="64"/>
      <c r="F153" s="64"/>
      <c r="G153" s="64"/>
      <c r="H153" s="104"/>
      <c r="I153" s="64"/>
      <c r="J153" s="64"/>
      <c r="K153" s="64"/>
      <c r="L153" s="92"/>
      <c r="M153" s="64"/>
    </row>
    <row r="154" spans="1:13" ht="31.5" customHeight="1">
      <c r="A154" t="str">
        <f>IF(B154="","",B154&amp;"_"&amp;COUNTIF($B$5:$B154,B154))</f>
        <v>0_148</v>
      </c>
      <c r="B154">
        <f t="shared" si="2"/>
        <v>0</v>
      </c>
      <c r="C154" s="47" t="str">
        <f>IF(D154="","",ROWS($E$5:E154))</f>
        <v/>
      </c>
      <c r="D154" s="64"/>
      <c r="E154" s="64"/>
      <c r="F154" s="64"/>
      <c r="G154" s="64"/>
      <c r="H154" s="104"/>
      <c r="I154" s="64"/>
      <c r="J154" s="64"/>
      <c r="K154" s="64"/>
      <c r="L154" s="92"/>
      <c r="M154" s="64"/>
    </row>
    <row r="155" spans="1:13" ht="31.5" customHeight="1">
      <c r="A155" t="str">
        <f>IF(B155="","",B155&amp;"_"&amp;COUNTIF($B$5:$B155,B155))</f>
        <v>0_149</v>
      </c>
      <c r="B155">
        <f t="shared" si="2"/>
        <v>0</v>
      </c>
      <c r="C155" s="47" t="str">
        <f>IF(D155="","",ROWS($E$5:E155))</f>
        <v/>
      </c>
      <c r="D155" s="64"/>
      <c r="E155" s="64"/>
      <c r="F155" s="64"/>
      <c r="G155" s="64"/>
      <c r="H155" s="104"/>
      <c r="I155" s="64"/>
      <c r="J155" s="64"/>
      <c r="K155" s="64"/>
      <c r="L155" s="92"/>
      <c r="M155" s="64"/>
    </row>
    <row r="156" spans="1:13" ht="31.5" customHeight="1">
      <c r="A156" t="str">
        <f>IF(B156="","",B156&amp;"_"&amp;COUNTIF($B$5:$B156,B156))</f>
        <v>0_150</v>
      </c>
      <c r="B156">
        <f t="shared" si="2"/>
        <v>0</v>
      </c>
      <c r="C156" s="47" t="str">
        <f>IF(D156="","",ROWS($E$5:E156))</f>
        <v/>
      </c>
      <c r="D156" s="64"/>
      <c r="E156" s="64"/>
      <c r="F156" s="64"/>
      <c r="G156" s="64"/>
      <c r="H156" s="104"/>
      <c r="I156" s="64"/>
      <c r="J156" s="64"/>
      <c r="K156" s="64"/>
      <c r="L156" s="92"/>
      <c r="M156" s="64"/>
    </row>
    <row r="157" spans="1:13" ht="31.5" customHeight="1">
      <c r="A157" t="str">
        <f>IF(B157="","",B157&amp;"_"&amp;COUNTIF($B$5:$B157,B157))</f>
        <v>0_151</v>
      </c>
      <c r="B157">
        <f t="shared" si="2"/>
        <v>0</v>
      </c>
      <c r="C157" s="47" t="str">
        <f>IF(D157="","",ROWS($E$5:E157))</f>
        <v/>
      </c>
      <c r="D157" s="64"/>
      <c r="E157" s="64"/>
      <c r="F157" s="64"/>
      <c r="G157" s="64"/>
      <c r="H157" s="104"/>
      <c r="I157" s="64"/>
      <c r="J157" s="64"/>
      <c r="K157" s="64"/>
      <c r="L157" s="92"/>
      <c r="M157" s="64"/>
    </row>
    <row r="158" spans="1:13" ht="31.5" customHeight="1">
      <c r="A158" t="str">
        <f>IF(B158="","",B158&amp;"_"&amp;COUNTIF($B$5:$B158,B158))</f>
        <v>0_152</v>
      </c>
      <c r="B158">
        <f t="shared" si="2"/>
        <v>0</v>
      </c>
      <c r="C158" s="47" t="str">
        <f>IF(D158="","",ROWS($E$5:E158))</f>
        <v/>
      </c>
      <c r="D158" s="64"/>
      <c r="E158" s="64"/>
      <c r="F158" s="64"/>
      <c r="G158" s="64"/>
      <c r="H158" s="104"/>
      <c r="I158" s="64"/>
      <c r="J158" s="64"/>
      <c r="K158" s="64"/>
      <c r="L158" s="92"/>
      <c r="M158" s="64"/>
    </row>
    <row r="159" spans="1:13" ht="31.5" customHeight="1">
      <c r="A159" t="str">
        <f>IF(B159="","",B159&amp;"_"&amp;COUNTIF($B$5:$B159,B159))</f>
        <v>0_153</v>
      </c>
      <c r="B159">
        <f t="shared" si="2"/>
        <v>0</v>
      </c>
      <c r="C159" s="47" t="str">
        <f>IF(D159="","",ROWS($E$5:E159))</f>
        <v/>
      </c>
      <c r="D159" s="64"/>
      <c r="E159" s="64"/>
      <c r="F159" s="64"/>
      <c r="G159" s="64"/>
      <c r="H159" s="104"/>
      <c r="I159" s="64"/>
      <c r="J159" s="64"/>
      <c r="K159" s="64"/>
      <c r="L159" s="92"/>
      <c r="M159" s="64"/>
    </row>
    <row r="160" spans="1:13" ht="31.5" customHeight="1">
      <c r="A160" t="str">
        <f>IF(B160="","",B160&amp;"_"&amp;COUNTIF($B$5:$B160,B160))</f>
        <v>0_154</v>
      </c>
      <c r="B160">
        <f t="shared" si="2"/>
        <v>0</v>
      </c>
      <c r="C160" s="47" t="str">
        <f>IF(D160="","",ROWS($E$5:E160))</f>
        <v/>
      </c>
      <c r="D160" s="64"/>
      <c r="E160" s="64"/>
      <c r="F160" s="64"/>
      <c r="G160" s="64"/>
      <c r="H160" s="104"/>
      <c r="I160" s="64"/>
      <c r="J160" s="64"/>
      <c r="K160" s="64"/>
      <c r="L160" s="92"/>
      <c r="M160" s="64"/>
    </row>
    <row r="161" spans="1:13" ht="31.5" customHeight="1">
      <c r="A161" t="str">
        <f>IF(B161="","",B161&amp;"_"&amp;COUNTIF($B$5:$B161,B161))</f>
        <v>0_155</v>
      </c>
      <c r="B161">
        <f t="shared" si="2"/>
        <v>0</v>
      </c>
      <c r="C161" s="47" t="str">
        <f>IF(D161="","",ROWS($E$5:E161))</f>
        <v/>
      </c>
      <c r="D161" s="64"/>
      <c r="E161" s="64"/>
      <c r="F161" s="64"/>
      <c r="G161" s="64"/>
      <c r="H161" s="104"/>
      <c r="I161" s="64"/>
      <c r="J161" s="64"/>
      <c r="K161" s="64"/>
      <c r="L161" s="92"/>
      <c r="M161" s="64"/>
    </row>
    <row r="162" spans="1:13" ht="31.5" customHeight="1">
      <c r="A162" t="str">
        <f>IF(B162="","",B162&amp;"_"&amp;COUNTIF($B$5:$B162,B162))</f>
        <v>0_156</v>
      </c>
      <c r="B162">
        <f t="shared" si="2"/>
        <v>0</v>
      </c>
      <c r="C162" s="47" t="str">
        <f>IF(D162="","",ROWS($E$5:E162))</f>
        <v/>
      </c>
      <c r="D162" s="64"/>
      <c r="E162" s="64"/>
      <c r="F162" s="64"/>
      <c r="G162" s="64"/>
      <c r="H162" s="104"/>
      <c r="I162" s="64"/>
      <c r="J162" s="64"/>
      <c r="K162" s="64"/>
      <c r="L162" s="92"/>
      <c r="M162" s="64"/>
    </row>
    <row r="163" spans="1:13" ht="31.5" customHeight="1">
      <c r="A163" t="str">
        <f>IF(B163="","",B163&amp;"_"&amp;COUNTIF($B$5:$B163,B163))</f>
        <v>0_157</v>
      </c>
      <c r="B163">
        <f t="shared" si="2"/>
        <v>0</v>
      </c>
      <c r="C163" s="47" t="str">
        <f>IF(D163="","",ROWS($E$5:E163))</f>
        <v/>
      </c>
      <c r="D163" s="64"/>
      <c r="E163" s="64"/>
      <c r="F163" s="64"/>
      <c r="G163" s="64"/>
      <c r="H163" s="104"/>
      <c r="I163" s="64"/>
      <c r="J163" s="64"/>
      <c r="K163" s="64"/>
      <c r="L163" s="92"/>
      <c r="M163" s="64"/>
    </row>
    <row r="164" spans="1:13" ht="31.5" customHeight="1">
      <c r="A164" t="str">
        <f>IF(B164="","",B164&amp;"_"&amp;COUNTIF($B$5:$B164,B164))</f>
        <v>0_158</v>
      </c>
      <c r="B164">
        <f t="shared" si="2"/>
        <v>0</v>
      </c>
      <c r="C164" s="47" t="str">
        <f>IF(D164="","",ROWS($E$5:E164))</f>
        <v/>
      </c>
      <c r="D164" s="64"/>
      <c r="E164" s="64"/>
      <c r="F164" s="64"/>
      <c r="G164" s="64"/>
      <c r="H164" s="104"/>
      <c r="I164" s="64"/>
      <c r="J164" s="64"/>
      <c r="K164" s="64"/>
      <c r="L164" s="92"/>
      <c r="M164" s="64"/>
    </row>
    <row r="165" spans="1:13" ht="31.5" customHeight="1">
      <c r="A165" t="str">
        <f>IF(B165="","",B165&amp;"_"&amp;COUNTIF($B$5:$B165,B165))</f>
        <v>0_159</v>
      </c>
      <c r="B165">
        <f t="shared" si="2"/>
        <v>0</v>
      </c>
      <c r="C165" s="47" t="str">
        <f>IF(D165="","",ROWS($E$5:E165))</f>
        <v/>
      </c>
      <c r="D165" s="64"/>
      <c r="E165" s="64"/>
      <c r="F165" s="64"/>
      <c r="G165" s="64"/>
      <c r="H165" s="104"/>
      <c r="I165" s="64"/>
      <c r="J165" s="64"/>
      <c r="K165" s="64"/>
      <c r="L165" s="92"/>
      <c r="M165" s="64"/>
    </row>
    <row r="166" spans="1:13" ht="31.5" customHeight="1">
      <c r="A166" t="str">
        <f>IF(B166="","",B166&amp;"_"&amp;COUNTIF($B$5:$B166,B166))</f>
        <v>0_160</v>
      </c>
      <c r="B166">
        <f t="shared" si="2"/>
        <v>0</v>
      </c>
      <c r="C166" s="47" t="str">
        <f>IF(D166="","",ROWS($E$5:E166))</f>
        <v/>
      </c>
      <c r="D166" s="64"/>
      <c r="E166" s="64"/>
      <c r="F166" s="64"/>
      <c r="G166" s="64"/>
      <c r="H166" s="104"/>
      <c r="I166" s="64"/>
      <c r="J166" s="64"/>
      <c r="K166" s="64"/>
      <c r="L166" s="92"/>
      <c r="M166" s="64"/>
    </row>
    <row r="167" spans="1:13" ht="31.5" customHeight="1">
      <c r="A167" t="str">
        <f>IF(B167="","",B167&amp;"_"&amp;COUNTIF($B$5:$B167,B167))</f>
        <v>0_161</v>
      </c>
      <c r="B167">
        <f t="shared" si="2"/>
        <v>0</v>
      </c>
      <c r="C167" s="47" t="str">
        <f>IF(D167="","",ROWS($E$5:E167))</f>
        <v/>
      </c>
      <c r="D167" s="64"/>
      <c r="E167" s="64"/>
      <c r="F167" s="64"/>
      <c r="G167" s="64"/>
      <c r="H167" s="104"/>
      <c r="I167" s="64"/>
      <c r="J167" s="64"/>
      <c r="K167" s="64"/>
      <c r="L167" s="92"/>
      <c r="M167" s="64"/>
    </row>
    <row r="168" spans="1:13" ht="31.5" customHeight="1">
      <c r="A168" t="str">
        <f>IF(B168="","",B168&amp;"_"&amp;COUNTIF($B$5:$B168,B168))</f>
        <v>0_162</v>
      </c>
      <c r="B168">
        <f t="shared" si="2"/>
        <v>0</v>
      </c>
      <c r="C168" s="47" t="str">
        <f>IF(D168="","",ROWS($E$5:E168))</f>
        <v/>
      </c>
      <c r="D168" s="64"/>
      <c r="E168" s="64"/>
      <c r="F168" s="64"/>
      <c r="G168" s="64"/>
      <c r="H168" s="104"/>
      <c r="I168" s="64"/>
      <c r="J168" s="64"/>
      <c r="K168" s="64"/>
      <c r="L168" s="92"/>
      <c r="M168" s="64"/>
    </row>
    <row r="169" spans="1:13" ht="31.5" customHeight="1">
      <c r="A169" t="str">
        <f>IF(B169="","",B169&amp;"_"&amp;COUNTIF($B$5:$B169,B169))</f>
        <v>0_163</v>
      </c>
      <c r="B169">
        <f t="shared" si="2"/>
        <v>0</v>
      </c>
      <c r="C169" s="47" t="str">
        <f>IF(D169="","",ROWS($E$5:E169))</f>
        <v/>
      </c>
      <c r="D169" s="64"/>
      <c r="E169" s="64"/>
      <c r="F169" s="64"/>
      <c r="G169" s="64"/>
      <c r="H169" s="104"/>
      <c r="I169" s="64"/>
      <c r="J169" s="64"/>
      <c r="K169" s="64"/>
      <c r="L169" s="92"/>
      <c r="M169" s="64"/>
    </row>
    <row r="170" spans="1:13" ht="31.5" customHeight="1">
      <c r="A170" t="str">
        <f>IF(B170="","",B170&amp;"_"&amp;COUNTIF($B$5:$B170,B170))</f>
        <v>0_164</v>
      </c>
      <c r="B170">
        <f t="shared" si="2"/>
        <v>0</v>
      </c>
      <c r="C170" s="47" t="str">
        <f>IF(D170="","",ROWS($E$5:E170))</f>
        <v/>
      </c>
      <c r="D170" s="64"/>
      <c r="E170" s="64"/>
      <c r="F170" s="64"/>
      <c r="G170" s="64"/>
      <c r="H170" s="104"/>
      <c r="I170" s="64"/>
      <c r="J170" s="64"/>
      <c r="K170" s="64"/>
      <c r="L170" s="92"/>
      <c r="M170" s="64"/>
    </row>
    <row r="171" spans="1:13" ht="31.5" customHeight="1">
      <c r="A171" t="str">
        <f>IF(B171="","",B171&amp;"_"&amp;COUNTIF($B$5:$B171,B171))</f>
        <v>0_165</v>
      </c>
      <c r="B171">
        <f t="shared" si="2"/>
        <v>0</v>
      </c>
      <c r="C171" s="47" t="str">
        <f>IF(D171="","",ROWS($E$5:E171))</f>
        <v/>
      </c>
      <c r="D171" s="64"/>
      <c r="E171" s="64"/>
      <c r="F171" s="64"/>
      <c r="G171" s="64"/>
      <c r="H171" s="104"/>
      <c r="I171" s="64"/>
      <c r="J171" s="64"/>
      <c r="K171" s="64"/>
      <c r="L171" s="92"/>
      <c r="M171" s="64"/>
    </row>
    <row r="172" spans="1:13" ht="31.5" customHeight="1">
      <c r="A172" t="str">
        <f>IF(B172="","",B172&amp;"_"&amp;COUNTIF($B$5:$B172,B172))</f>
        <v>0_166</v>
      </c>
      <c r="B172">
        <f t="shared" si="2"/>
        <v>0</v>
      </c>
      <c r="C172" s="47" t="str">
        <f>IF(D172="","",ROWS($E$5:E172))</f>
        <v/>
      </c>
      <c r="D172" s="64"/>
      <c r="E172" s="64"/>
      <c r="F172" s="64"/>
      <c r="G172" s="64"/>
      <c r="H172" s="104"/>
      <c r="I172" s="64"/>
      <c r="J172" s="64"/>
      <c r="K172" s="64"/>
      <c r="L172" s="92"/>
      <c r="M172" s="64"/>
    </row>
    <row r="173" spans="1:13" ht="31.5" customHeight="1">
      <c r="A173" t="str">
        <f>IF(B173="","",B173&amp;"_"&amp;COUNTIF($B$5:$B173,B173))</f>
        <v>0_167</v>
      </c>
      <c r="B173">
        <f t="shared" si="2"/>
        <v>0</v>
      </c>
      <c r="C173" s="47" t="str">
        <f>IF(D173="","",ROWS($E$5:E173))</f>
        <v/>
      </c>
      <c r="D173" s="64"/>
      <c r="E173" s="64"/>
      <c r="F173" s="64"/>
      <c r="G173" s="64"/>
      <c r="H173" s="104"/>
      <c r="I173" s="64"/>
      <c r="J173" s="64"/>
      <c r="K173" s="64"/>
      <c r="L173" s="92"/>
      <c r="M173" s="64"/>
    </row>
    <row r="174" spans="1:13" ht="31.5" customHeight="1">
      <c r="A174" t="str">
        <f>IF(B174="","",B174&amp;"_"&amp;COUNTIF($B$5:$B174,B174))</f>
        <v>0_168</v>
      </c>
      <c r="B174">
        <f t="shared" si="2"/>
        <v>0</v>
      </c>
      <c r="C174" s="47" t="str">
        <f>IF(D174="","",ROWS($E$5:E174))</f>
        <v/>
      </c>
      <c r="D174" s="64"/>
      <c r="E174" s="64"/>
      <c r="F174" s="64"/>
      <c r="G174" s="64"/>
      <c r="H174" s="104"/>
      <c r="I174" s="64"/>
      <c r="J174" s="64"/>
      <c r="K174" s="64"/>
      <c r="L174" s="92"/>
      <c r="M174" s="64"/>
    </row>
    <row r="175" spans="1:13" ht="31.5" customHeight="1">
      <c r="A175" t="str">
        <f>IF(B175="","",B175&amp;"_"&amp;COUNTIF($B$5:$B175,B175))</f>
        <v>0_169</v>
      </c>
      <c r="B175">
        <f t="shared" si="2"/>
        <v>0</v>
      </c>
      <c r="C175" s="47" t="str">
        <f>IF(D175="","",ROWS($E$5:E175))</f>
        <v/>
      </c>
      <c r="D175" s="64"/>
      <c r="E175" s="64"/>
      <c r="F175" s="64"/>
      <c r="G175" s="64"/>
      <c r="H175" s="104"/>
      <c r="I175" s="64"/>
      <c r="J175" s="64"/>
      <c r="K175" s="64"/>
      <c r="L175" s="92"/>
      <c r="M175" s="64"/>
    </row>
    <row r="176" spans="1:13" ht="31.5" customHeight="1">
      <c r="A176" t="str">
        <f>IF(B176="","",B176&amp;"_"&amp;COUNTIF($B$5:$B176,B176))</f>
        <v>0_170</v>
      </c>
      <c r="B176">
        <f t="shared" si="2"/>
        <v>0</v>
      </c>
      <c r="C176" s="47" t="str">
        <f>IF(D176="","",ROWS($E$5:E176))</f>
        <v/>
      </c>
      <c r="D176" s="64"/>
      <c r="E176" s="64"/>
      <c r="F176" s="64"/>
      <c r="G176" s="64"/>
      <c r="H176" s="104"/>
      <c r="I176" s="64"/>
      <c r="J176" s="64"/>
      <c r="K176" s="64"/>
      <c r="L176" s="92"/>
      <c r="M176" s="64"/>
    </row>
    <row r="177" spans="1:13" ht="31.5" customHeight="1">
      <c r="A177" t="str">
        <f>IF(B177="","",B177&amp;"_"&amp;COUNTIF($B$5:$B177,B177))</f>
        <v>0_171</v>
      </c>
      <c r="B177">
        <f t="shared" si="2"/>
        <v>0</v>
      </c>
      <c r="C177" s="47" t="str">
        <f>IF(D177="","",ROWS($E$5:E177))</f>
        <v/>
      </c>
      <c r="D177" s="64"/>
      <c r="E177" s="64"/>
      <c r="F177" s="64"/>
      <c r="G177" s="64"/>
      <c r="H177" s="104"/>
      <c r="I177" s="64"/>
      <c r="J177" s="64"/>
      <c r="K177" s="64"/>
      <c r="L177" s="92"/>
      <c r="M177" s="64"/>
    </row>
    <row r="178" spans="1:13" ht="31.5" customHeight="1">
      <c r="A178" t="str">
        <f>IF(B178="","",B178&amp;"_"&amp;COUNTIF($B$5:$B178,B178))</f>
        <v>0_172</v>
      </c>
      <c r="B178">
        <f t="shared" si="2"/>
        <v>0</v>
      </c>
      <c r="C178" s="47" t="str">
        <f>IF(D178="","",ROWS($E$5:E178))</f>
        <v/>
      </c>
      <c r="D178" s="64"/>
      <c r="E178" s="64"/>
      <c r="F178" s="64"/>
      <c r="G178" s="64"/>
      <c r="H178" s="104"/>
      <c r="I178" s="64"/>
      <c r="J178" s="64"/>
      <c r="K178" s="64"/>
      <c r="L178" s="92"/>
      <c r="M178" s="64"/>
    </row>
    <row r="179" spans="1:13" ht="31.5" customHeight="1">
      <c r="A179" t="str">
        <f>IF(B179="","",B179&amp;"_"&amp;COUNTIF($B$5:$B179,B179))</f>
        <v>0_173</v>
      </c>
      <c r="B179">
        <f t="shared" si="2"/>
        <v>0</v>
      </c>
      <c r="C179" s="47" t="str">
        <f>IF(D179="","",ROWS($E$5:E179))</f>
        <v/>
      </c>
      <c r="D179" s="64"/>
      <c r="E179" s="64"/>
      <c r="F179" s="64"/>
      <c r="G179" s="64"/>
      <c r="H179" s="104"/>
      <c r="I179" s="64"/>
      <c r="J179" s="64"/>
      <c r="K179" s="64"/>
      <c r="L179" s="92"/>
      <c r="M179" s="64"/>
    </row>
    <row r="180" spans="1:13" ht="31.5" customHeight="1">
      <c r="A180" t="str">
        <f>IF(B180="","",B180&amp;"_"&amp;COUNTIF($B$5:$B180,B180))</f>
        <v>0_174</v>
      </c>
      <c r="B180">
        <f t="shared" si="2"/>
        <v>0</v>
      </c>
      <c r="C180" s="47" t="str">
        <f>IF(D180="","",ROWS($E$5:E180))</f>
        <v/>
      </c>
      <c r="D180" s="64"/>
      <c r="E180" s="64"/>
      <c r="F180" s="64"/>
      <c r="G180" s="64"/>
      <c r="H180" s="104"/>
      <c r="I180" s="64"/>
      <c r="J180" s="64"/>
      <c r="K180" s="64"/>
      <c r="L180" s="92"/>
      <c r="M180" s="64"/>
    </row>
    <row r="181" spans="1:13" ht="31.5" customHeight="1">
      <c r="A181" t="str">
        <f>IF(B181="","",B181&amp;"_"&amp;COUNTIF($B$5:$B181,B181))</f>
        <v>0_175</v>
      </c>
      <c r="B181">
        <f t="shared" si="2"/>
        <v>0</v>
      </c>
      <c r="C181" s="47" t="str">
        <f>IF(D181="","",ROWS($E$5:E181))</f>
        <v/>
      </c>
      <c r="D181" s="64"/>
      <c r="E181" s="64"/>
      <c r="F181" s="64"/>
      <c r="G181" s="64"/>
      <c r="H181" s="104"/>
      <c r="I181" s="64"/>
      <c r="J181" s="64"/>
      <c r="K181" s="64"/>
      <c r="L181" s="92"/>
      <c r="M181" s="64"/>
    </row>
    <row r="182" spans="1:13" ht="31.5" customHeight="1">
      <c r="A182" t="str">
        <f>IF(B182="","",B182&amp;"_"&amp;COUNTIF($B$5:$B182,B182))</f>
        <v>0_176</v>
      </c>
      <c r="B182">
        <f t="shared" si="2"/>
        <v>0</v>
      </c>
      <c r="C182" s="47" t="str">
        <f>IF(D182="","",ROWS($E$5:E182))</f>
        <v/>
      </c>
      <c r="D182" s="64"/>
      <c r="E182" s="64"/>
      <c r="F182" s="64"/>
      <c r="G182" s="64"/>
      <c r="H182" s="104"/>
      <c r="I182" s="64"/>
      <c r="J182" s="64"/>
      <c r="K182" s="64"/>
      <c r="L182" s="92"/>
      <c r="M182" s="64"/>
    </row>
    <row r="183" spans="1:13" ht="31.5" customHeight="1">
      <c r="A183" t="str">
        <f>IF(B183="","",B183&amp;"_"&amp;COUNTIF($B$5:$B183,B183))</f>
        <v>0_177</v>
      </c>
      <c r="B183">
        <f t="shared" si="2"/>
        <v>0</v>
      </c>
      <c r="C183" s="47" t="str">
        <f>IF(D183="","",ROWS($E$5:E183))</f>
        <v/>
      </c>
      <c r="D183" s="64"/>
      <c r="E183" s="64"/>
      <c r="F183" s="64"/>
      <c r="G183" s="64"/>
      <c r="H183" s="104"/>
      <c r="I183" s="64"/>
      <c r="J183" s="64"/>
      <c r="K183" s="64"/>
      <c r="L183" s="92"/>
      <c r="M183" s="64"/>
    </row>
    <row r="184" spans="1:13" ht="31.5" customHeight="1">
      <c r="A184" t="str">
        <f>IF(B184="","",B184&amp;"_"&amp;COUNTIF($B$5:$B184,B184))</f>
        <v>0_178</v>
      </c>
      <c r="B184">
        <f t="shared" si="2"/>
        <v>0</v>
      </c>
      <c r="C184" s="47" t="str">
        <f>IF(D184="","",ROWS($E$5:E184))</f>
        <v/>
      </c>
      <c r="D184" s="64"/>
      <c r="E184" s="64"/>
      <c r="F184" s="64"/>
      <c r="G184" s="64"/>
      <c r="H184" s="104"/>
      <c r="I184" s="64"/>
      <c r="J184" s="64"/>
      <c r="K184" s="64"/>
      <c r="L184" s="92"/>
      <c r="M184" s="64"/>
    </row>
    <row r="185" spans="1:13" ht="31.5" customHeight="1">
      <c r="A185" t="str">
        <f>IF(B185="","",B185&amp;"_"&amp;COUNTIF($B$5:$B185,B185))</f>
        <v>0_179</v>
      </c>
      <c r="B185">
        <f t="shared" si="2"/>
        <v>0</v>
      </c>
      <c r="C185" s="47" t="str">
        <f>IF(D185="","",ROWS($E$5:E185))</f>
        <v/>
      </c>
      <c r="D185" s="64"/>
      <c r="E185" s="64"/>
      <c r="F185" s="64"/>
      <c r="G185" s="64"/>
      <c r="H185" s="104"/>
      <c r="I185" s="64"/>
      <c r="J185" s="64"/>
      <c r="K185" s="64"/>
      <c r="L185" s="92"/>
      <c r="M185" s="64"/>
    </row>
    <row r="186" spans="1:13" ht="31.5" customHeight="1">
      <c r="A186" t="str">
        <f>IF(B186="","",B186&amp;"_"&amp;COUNTIF($B$5:$B186,B186))</f>
        <v>0_180</v>
      </c>
      <c r="B186">
        <f t="shared" si="2"/>
        <v>0</v>
      </c>
      <c r="C186" s="47" t="str">
        <f>IF(D186="","",ROWS($E$5:E186))</f>
        <v/>
      </c>
      <c r="D186" s="64"/>
      <c r="E186" s="64"/>
      <c r="F186" s="64"/>
      <c r="G186" s="64"/>
      <c r="H186" s="104"/>
      <c r="I186" s="64"/>
      <c r="J186" s="64"/>
      <c r="K186" s="64"/>
      <c r="L186" s="92"/>
      <c r="M186" s="64"/>
    </row>
    <row r="187" spans="1:13" ht="31.5" customHeight="1">
      <c r="A187" t="str">
        <f>IF(B187="","",B187&amp;"_"&amp;COUNTIF($B$5:$B187,B187))</f>
        <v>0_181</v>
      </c>
      <c r="B187">
        <f t="shared" si="2"/>
        <v>0</v>
      </c>
      <c r="C187" s="47" t="str">
        <f>IF(D187="","",ROWS($E$5:E187))</f>
        <v/>
      </c>
      <c r="D187" s="64"/>
      <c r="E187" s="64"/>
      <c r="F187" s="64"/>
      <c r="G187" s="64"/>
      <c r="H187" s="104"/>
      <c r="I187" s="64"/>
      <c r="J187" s="64"/>
      <c r="K187" s="64"/>
      <c r="L187" s="92"/>
      <c r="M187" s="64"/>
    </row>
    <row r="188" spans="1:13" ht="31.5" customHeight="1">
      <c r="A188" t="str">
        <f>IF(B188="","",B188&amp;"_"&amp;COUNTIF($B$5:$B188,B188))</f>
        <v>0_182</v>
      </c>
      <c r="B188">
        <f t="shared" si="2"/>
        <v>0</v>
      </c>
      <c r="C188" s="47" t="str">
        <f>IF(D188="","",ROWS($E$5:E188))</f>
        <v/>
      </c>
      <c r="D188" s="64"/>
      <c r="E188" s="64"/>
      <c r="F188" s="64"/>
      <c r="G188" s="64"/>
      <c r="H188" s="104"/>
      <c r="I188" s="64"/>
      <c r="J188" s="64"/>
      <c r="K188" s="64"/>
      <c r="L188" s="92"/>
      <c r="M188" s="64"/>
    </row>
    <row r="189" spans="1:13" ht="31.5" customHeight="1">
      <c r="A189" t="str">
        <f>IF(B189="","",B189&amp;"_"&amp;COUNTIF($B$5:$B189,B189))</f>
        <v>0_183</v>
      </c>
      <c r="B189">
        <f t="shared" si="2"/>
        <v>0</v>
      </c>
      <c r="C189" s="47" t="str">
        <f>IF(D189="","",ROWS($E$5:E189))</f>
        <v/>
      </c>
      <c r="D189" s="64"/>
      <c r="E189" s="64"/>
      <c r="F189" s="64"/>
      <c r="G189" s="64"/>
      <c r="H189" s="104"/>
      <c r="I189" s="64"/>
      <c r="J189" s="64"/>
      <c r="K189" s="64"/>
      <c r="L189" s="92"/>
      <c r="M189" s="64"/>
    </row>
    <row r="190" spans="1:13" ht="31.5" customHeight="1">
      <c r="A190" t="str">
        <f>IF(B190="","",B190&amp;"_"&amp;COUNTIF($B$5:$B190,B190))</f>
        <v>0_184</v>
      </c>
      <c r="B190">
        <f t="shared" si="2"/>
        <v>0</v>
      </c>
      <c r="C190" s="47" t="str">
        <f>IF(D190="","",ROWS($E$5:E190))</f>
        <v/>
      </c>
      <c r="D190" s="64"/>
      <c r="E190" s="64"/>
      <c r="F190" s="64"/>
      <c r="G190" s="64"/>
      <c r="H190" s="104"/>
      <c r="I190" s="64"/>
      <c r="J190" s="64"/>
      <c r="K190" s="64"/>
      <c r="L190" s="92"/>
      <c r="M190" s="64"/>
    </row>
    <row r="191" spans="1:13" ht="31.5" customHeight="1">
      <c r="A191" t="str">
        <f>IF(B191="","",B191&amp;"_"&amp;COUNTIF($B$5:$B191,B191))</f>
        <v>0_185</v>
      </c>
      <c r="B191">
        <f t="shared" si="2"/>
        <v>0</v>
      </c>
      <c r="C191" s="47" t="str">
        <f>IF(D191="","",ROWS($E$5:E191))</f>
        <v/>
      </c>
      <c r="D191" s="64"/>
      <c r="E191" s="64"/>
      <c r="F191" s="64"/>
      <c r="G191" s="64"/>
      <c r="H191" s="104"/>
      <c r="I191" s="64"/>
      <c r="J191" s="64"/>
      <c r="K191" s="64"/>
      <c r="L191" s="92"/>
      <c r="M191" s="64"/>
    </row>
    <row r="192" spans="1:13" ht="31.5" customHeight="1">
      <c r="A192" t="str">
        <f>IF(B192="","",B192&amp;"_"&amp;COUNTIF($B$5:$B192,B192))</f>
        <v>0_186</v>
      </c>
      <c r="B192">
        <f t="shared" si="2"/>
        <v>0</v>
      </c>
      <c r="C192" s="47" t="str">
        <f>IF(D192="","",ROWS($E$5:E192))</f>
        <v/>
      </c>
      <c r="D192" s="64"/>
      <c r="E192" s="64"/>
      <c r="F192" s="64"/>
      <c r="G192" s="64"/>
      <c r="H192" s="104"/>
      <c r="I192" s="64"/>
      <c r="J192" s="64"/>
      <c r="K192" s="64"/>
      <c r="L192" s="92"/>
      <c r="M192" s="64"/>
    </row>
    <row r="193" spans="1:13" ht="31.5" customHeight="1">
      <c r="A193" t="str">
        <f>IF(B193="","",B193&amp;"_"&amp;COUNTIF($B$5:$B193,B193))</f>
        <v>0_187</v>
      </c>
      <c r="B193">
        <f t="shared" si="2"/>
        <v>0</v>
      </c>
      <c r="C193" s="47" t="str">
        <f>IF(D193="","",ROWS($E$5:E193))</f>
        <v/>
      </c>
      <c r="D193" s="64"/>
      <c r="E193" s="64"/>
      <c r="F193" s="64"/>
      <c r="G193" s="64"/>
      <c r="H193" s="104"/>
      <c r="I193" s="64"/>
      <c r="J193" s="64"/>
      <c r="K193" s="64"/>
      <c r="L193" s="92"/>
      <c r="M193" s="64"/>
    </row>
    <row r="194" spans="1:13" ht="31.5" customHeight="1">
      <c r="A194" t="str">
        <f>IF(B194="","",B194&amp;"_"&amp;COUNTIF($B$5:$B194,B194))</f>
        <v>0_188</v>
      </c>
      <c r="B194">
        <f t="shared" si="2"/>
        <v>0</v>
      </c>
      <c r="C194" s="47" t="str">
        <f>IF(D194="","",ROWS($E$5:E194))</f>
        <v/>
      </c>
      <c r="D194" s="64"/>
      <c r="E194" s="64"/>
      <c r="F194" s="64"/>
      <c r="G194" s="64"/>
      <c r="H194" s="104"/>
      <c r="I194" s="64"/>
      <c r="J194" s="64"/>
      <c r="K194" s="64"/>
      <c r="L194" s="92"/>
      <c r="M194" s="64"/>
    </row>
    <row r="195" spans="1:13" ht="31.5" customHeight="1">
      <c r="A195" t="str">
        <f>IF(B195="","",B195&amp;"_"&amp;COUNTIF($B$5:$B195,B195))</f>
        <v>0_189</v>
      </c>
      <c r="B195">
        <f t="shared" si="2"/>
        <v>0</v>
      </c>
      <c r="C195" s="47" t="str">
        <f>IF(D195="","",ROWS($E$5:E195))</f>
        <v/>
      </c>
      <c r="D195" s="64"/>
      <c r="E195" s="64"/>
      <c r="F195" s="64"/>
      <c r="G195" s="64"/>
      <c r="H195" s="104"/>
      <c r="I195" s="64"/>
      <c r="J195" s="64"/>
      <c r="K195" s="64"/>
      <c r="L195" s="92"/>
      <c r="M195" s="64"/>
    </row>
    <row r="196" spans="1:13" ht="31.5" customHeight="1">
      <c r="A196" t="str">
        <f>IF(B196="","",B196&amp;"_"&amp;COUNTIF($B$5:$B196,B196))</f>
        <v>0_190</v>
      </c>
      <c r="B196">
        <f t="shared" si="2"/>
        <v>0</v>
      </c>
      <c r="C196" s="47" t="str">
        <f>IF(D196="","",ROWS($E$5:E196))</f>
        <v/>
      </c>
      <c r="D196" s="64"/>
      <c r="E196" s="64"/>
      <c r="F196" s="64"/>
      <c r="G196" s="64"/>
      <c r="H196" s="104"/>
      <c r="I196" s="64"/>
      <c r="J196" s="64"/>
      <c r="K196" s="64"/>
      <c r="L196" s="92"/>
      <c r="M196" s="64"/>
    </row>
    <row r="197" spans="1:13" ht="31.5" customHeight="1">
      <c r="A197" t="str">
        <f>IF(B197="","",B197&amp;"_"&amp;COUNTIF($B$5:$B197,B197))</f>
        <v>0_191</v>
      </c>
      <c r="B197">
        <f t="shared" si="2"/>
        <v>0</v>
      </c>
      <c r="C197" s="47" t="str">
        <f>IF(D197="","",ROWS($E$5:E197))</f>
        <v/>
      </c>
      <c r="D197" s="64"/>
      <c r="E197" s="64"/>
      <c r="F197" s="64"/>
      <c r="G197" s="64"/>
      <c r="H197" s="104"/>
      <c r="I197" s="64"/>
      <c r="J197" s="64"/>
      <c r="K197" s="64"/>
      <c r="L197" s="92"/>
      <c r="M197" s="64"/>
    </row>
    <row r="198" spans="1:13" ht="31.5" customHeight="1">
      <c r="A198" t="str">
        <f>IF(B198="","",B198&amp;"_"&amp;COUNTIF($B$5:$B198,B198))</f>
        <v>0_192</v>
      </c>
      <c r="B198">
        <f t="shared" ref="B198:B204" si="3">D198</f>
        <v>0</v>
      </c>
      <c r="C198" s="47" t="str">
        <f>IF(D198="","",ROWS($E$5:E198))</f>
        <v/>
      </c>
      <c r="D198" s="64"/>
      <c r="E198" s="64"/>
      <c r="F198" s="64"/>
      <c r="G198" s="64"/>
      <c r="H198" s="104"/>
      <c r="I198" s="64"/>
      <c r="J198" s="64"/>
      <c r="K198" s="64"/>
      <c r="L198" s="92"/>
      <c r="M198" s="64"/>
    </row>
    <row r="199" spans="1:13" ht="31.5" customHeight="1">
      <c r="A199" t="str">
        <f>IF(B199="","",B199&amp;"_"&amp;COUNTIF($B$5:$B199,B199))</f>
        <v>0_193</v>
      </c>
      <c r="B199">
        <f t="shared" si="3"/>
        <v>0</v>
      </c>
      <c r="C199" s="47" t="str">
        <f>IF(D199="","",ROWS($E$5:E199))</f>
        <v/>
      </c>
      <c r="D199" s="64"/>
      <c r="E199" s="64"/>
      <c r="F199" s="64"/>
      <c r="G199" s="64"/>
      <c r="H199" s="104"/>
      <c r="I199" s="64"/>
      <c r="J199" s="64"/>
      <c r="K199" s="64"/>
      <c r="L199" s="92"/>
      <c r="M199" s="64"/>
    </row>
    <row r="200" spans="1:13" ht="31.5" customHeight="1">
      <c r="A200" t="str">
        <f>IF(B200="","",B200&amp;"_"&amp;COUNTIF($B$5:$B200,B200))</f>
        <v>0_194</v>
      </c>
      <c r="B200">
        <f t="shared" si="3"/>
        <v>0</v>
      </c>
      <c r="C200" s="47" t="str">
        <f>IF(D200="","",ROWS($E$5:E200))</f>
        <v/>
      </c>
      <c r="D200" s="64"/>
      <c r="E200" s="64"/>
      <c r="F200" s="64"/>
      <c r="G200" s="64"/>
      <c r="H200" s="104"/>
      <c r="I200" s="64"/>
      <c r="J200" s="64"/>
      <c r="K200" s="64"/>
      <c r="L200" s="92"/>
      <c r="M200" s="64"/>
    </row>
    <row r="201" spans="1:13" ht="31.5" customHeight="1">
      <c r="A201" t="str">
        <f>IF(B201="","",B201&amp;"_"&amp;COUNTIF($B$5:$B201,B201))</f>
        <v>0_195</v>
      </c>
      <c r="B201">
        <f t="shared" si="3"/>
        <v>0</v>
      </c>
      <c r="C201" s="47" t="str">
        <f>IF(D201="","",ROWS($E$5:E201))</f>
        <v/>
      </c>
      <c r="D201" s="64"/>
      <c r="E201" s="64"/>
      <c r="F201" s="64"/>
      <c r="G201" s="64"/>
      <c r="H201" s="104"/>
      <c r="I201" s="64"/>
      <c r="J201" s="64"/>
      <c r="K201" s="64"/>
      <c r="L201" s="92"/>
      <c r="M201" s="64"/>
    </row>
    <row r="202" spans="1:13" ht="31.5" customHeight="1">
      <c r="A202" t="str">
        <f>IF(B202="","",B202&amp;"_"&amp;COUNTIF($B$5:$B202,B202))</f>
        <v>0_196</v>
      </c>
      <c r="B202">
        <f t="shared" si="3"/>
        <v>0</v>
      </c>
      <c r="C202" s="47" t="str">
        <f>IF(D202="","",ROWS($E$5:E202))</f>
        <v/>
      </c>
      <c r="D202" s="64"/>
      <c r="E202" s="64"/>
      <c r="F202" s="64"/>
      <c r="G202" s="64"/>
      <c r="H202" s="104"/>
      <c r="I202" s="64"/>
      <c r="J202" s="64"/>
      <c r="K202" s="64"/>
      <c r="L202" s="92"/>
      <c r="M202" s="64"/>
    </row>
    <row r="203" spans="1:13" ht="31.5" customHeight="1">
      <c r="A203" t="str">
        <f>IF(B203="","",B203&amp;"_"&amp;COUNTIF($B$5:$B203,B203))</f>
        <v>0_197</v>
      </c>
      <c r="B203">
        <f t="shared" si="3"/>
        <v>0</v>
      </c>
      <c r="C203" s="47" t="str">
        <f>IF(D203="","",ROWS($E$5:E203))</f>
        <v/>
      </c>
      <c r="D203" s="64"/>
      <c r="E203" s="64"/>
      <c r="F203" s="64"/>
      <c r="G203" s="64"/>
      <c r="H203" s="104"/>
      <c r="I203" s="64"/>
      <c r="J203" s="64"/>
      <c r="K203" s="64"/>
      <c r="L203" s="92"/>
      <c r="M203" s="64"/>
    </row>
    <row r="204" spans="1:13" ht="31.5" customHeight="1">
      <c r="A204" t="str">
        <f>IF(B204="","",B204&amp;"_"&amp;COUNTIF($B$5:$B204,B204))</f>
        <v>0_198</v>
      </c>
      <c r="B204">
        <f t="shared" si="3"/>
        <v>0</v>
      </c>
      <c r="C204" s="47" t="str">
        <f>IF(D204="","",ROWS($E$5:E204))</f>
        <v/>
      </c>
      <c r="D204" s="64"/>
      <c r="E204" s="64"/>
      <c r="F204" s="64"/>
      <c r="G204" s="64"/>
      <c r="H204" s="104"/>
      <c r="I204" s="64"/>
      <c r="J204" s="64"/>
      <c r="K204" s="64"/>
      <c r="L204" s="64"/>
      <c r="M204" s="64"/>
    </row>
  </sheetData>
  <sheetProtection password="FC12" sheet="1" objects="1" scenarios="1" formatRows="0"/>
  <mergeCells count="3">
    <mergeCell ref="C1:M1"/>
    <mergeCell ref="C2:M2"/>
    <mergeCell ref="C3:M3"/>
  </mergeCells>
  <conditionalFormatting sqref="D5:D204">
    <cfRule type="cellIs" dxfId="13" priority="2" operator="equal">
      <formula>0</formula>
    </cfRule>
  </conditionalFormatting>
  <dataValidations count="2">
    <dataValidation type="list" allowBlank="1" showInputMessage="1" showErrorMessage="1" sqref="D5:D204">
      <formula1>$O$5:$O$30</formula1>
    </dataValidation>
    <dataValidation type="list" allowBlank="1" showInputMessage="1" showErrorMessage="1" sqref="E5:E204">
      <formula1>$Q$5:$Q$29</formula1>
    </dataValidation>
  </dataValidations>
  <pageMargins left="0.55000000000000004" right="0.39" top="0.31" bottom="0.75" header="0.3" footer="0.3"/>
  <pageSetup scale="60" orientation="landscape" verticalDpi="0" r:id="rId1"/>
  <headerFooter>
    <oddFooter>&amp;C&amp;"Arial Black,Regular"&amp;14RAJTEACHERS.NET</oddFooter>
  </headerFooter>
  <colBreaks count="1" manualBreakCount="1">
    <brk id="13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5"/>
  </sheetPr>
  <dimension ref="A1:O34"/>
  <sheetViews>
    <sheetView topLeftCell="B1" workbookViewId="0">
      <selection activeCell="L1" sqref="L1:O30"/>
    </sheetView>
  </sheetViews>
  <sheetFormatPr defaultColWidth="0" defaultRowHeight="15" zeroHeight="1"/>
  <cols>
    <col min="1" max="1" width="0" hidden="1" customWidth="1"/>
    <col min="2" max="2" width="6.42578125" customWidth="1"/>
    <col min="3" max="3" width="29" customWidth="1"/>
    <col min="4" max="4" width="13.5703125" customWidth="1"/>
    <col min="5" max="5" width="17.85546875" customWidth="1"/>
    <col min="6" max="6" width="13.140625" customWidth="1"/>
    <col min="7" max="7" width="15.7109375" customWidth="1"/>
    <col min="8" max="8" width="12.85546875" customWidth="1"/>
    <col min="9" max="9" width="25" customWidth="1"/>
    <col min="10" max="10" width="9.140625" hidden="1" customWidth="1"/>
    <col min="11" max="11" width="12.85546875" hidden="1" customWidth="1"/>
    <col min="12" max="15" width="9.140625" customWidth="1"/>
    <col min="16" max="16384" width="9.140625" hidden="1"/>
  </cols>
  <sheetData>
    <row r="1" spans="1:15" ht="27.75">
      <c r="B1" s="171" t="str">
        <f>'RECEIVED AMOUNT '!A1</f>
        <v>dk;kZy; jktdh; mPp ek/;fed fo|ky;] xksj/kuiqjk CykWd vV# ftyk ckjka</v>
      </c>
      <c r="C1" s="171"/>
      <c r="D1" s="171"/>
      <c r="E1" s="171"/>
      <c r="F1" s="171"/>
      <c r="G1" s="171"/>
      <c r="H1" s="171"/>
      <c r="I1" s="171"/>
      <c r="L1" s="168"/>
      <c r="M1" s="168"/>
      <c r="N1" s="168"/>
      <c r="O1" s="168"/>
    </row>
    <row r="2" spans="1:15" ht="18.75">
      <c r="B2" s="32" t="s">
        <v>52</v>
      </c>
      <c r="C2" s="31"/>
      <c r="G2" s="24"/>
      <c r="H2" s="27" t="s">
        <v>53</v>
      </c>
      <c r="L2" s="168"/>
      <c r="M2" s="168"/>
      <c r="N2" s="168"/>
      <c r="O2" s="168"/>
    </row>
    <row r="3" spans="1:15" ht="26.25">
      <c r="B3" s="172" t="s">
        <v>87</v>
      </c>
      <c r="C3" s="172"/>
      <c r="D3" s="172"/>
      <c r="E3" s="172"/>
      <c r="F3" s="172"/>
      <c r="G3" s="172"/>
      <c r="H3" s="172"/>
      <c r="I3" s="172"/>
      <c r="L3" s="168"/>
      <c r="M3" s="168"/>
      <c r="N3" s="168"/>
      <c r="O3" s="168"/>
    </row>
    <row r="4" spans="1:15">
      <c r="B4" s="170"/>
      <c r="C4" s="170"/>
      <c r="D4" s="170"/>
      <c r="E4" s="170"/>
      <c r="F4" s="170"/>
      <c r="G4" s="170"/>
      <c r="H4" s="170"/>
      <c r="I4" s="170"/>
      <c r="L4" s="168"/>
      <c r="M4" s="168"/>
      <c r="N4" s="168"/>
      <c r="O4" s="168"/>
    </row>
    <row r="5" spans="1:15" ht="19.5" customHeight="1">
      <c r="B5" s="173" t="s">
        <v>88</v>
      </c>
      <c r="C5" s="173"/>
      <c r="D5" s="173"/>
      <c r="E5" s="173"/>
      <c r="F5" s="173"/>
      <c r="G5" s="173"/>
      <c r="H5" s="173"/>
      <c r="I5" s="173"/>
      <c r="L5" s="168"/>
      <c r="M5" s="168"/>
      <c r="N5" s="168"/>
      <c r="O5" s="168"/>
    </row>
    <row r="6" spans="1:15" ht="18.75">
      <c r="B6" s="174" t="s">
        <v>89</v>
      </c>
      <c r="C6" s="174"/>
      <c r="D6" s="174"/>
      <c r="E6" s="174"/>
      <c r="F6" s="175" t="s">
        <v>38</v>
      </c>
      <c r="G6" s="175"/>
      <c r="H6" s="175"/>
      <c r="I6" s="175"/>
      <c r="L6" s="168"/>
      <c r="M6" s="168"/>
      <c r="N6" s="168"/>
      <c r="O6" s="168"/>
    </row>
    <row r="7" spans="1:15" ht="42.75" customHeight="1">
      <c r="B7" s="169" t="s">
        <v>90</v>
      </c>
      <c r="C7" s="169"/>
      <c r="D7" s="169"/>
      <c r="E7" s="169"/>
      <c r="F7" s="169"/>
      <c r="G7" s="169"/>
      <c r="H7" s="169"/>
      <c r="I7" s="169"/>
      <c r="L7" s="168"/>
      <c r="M7" s="168"/>
      <c r="N7" s="168"/>
      <c r="O7" s="168"/>
    </row>
    <row r="8" spans="1:15" ht="37.5">
      <c r="B8" s="20" t="s">
        <v>91</v>
      </c>
      <c r="C8" s="20" t="s">
        <v>71</v>
      </c>
      <c r="D8" s="20" t="s">
        <v>72</v>
      </c>
      <c r="E8" s="20" t="s">
        <v>73</v>
      </c>
      <c r="F8" s="29" t="s">
        <v>74</v>
      </c>
      <c r="G8" s="30" t="s">
        <v>75</v>
      </c>
      <c r="H8" s="20" t="s">
        <v>76</v>
      </c>
      <c r="I8" s="25" t="s">
        <v>77</v>
      </c>
      <c r="L8" s="168"/>
      <c r="M8" s="168"/>
      <c r="N8" s="168"/>
      <c r="O8" s="168"/>
    </row>
    <row r="9" spans="1:15" ht="36.75" customHeight="1">
      <c r="A9">
        <v>1</v>
      </c>
      <c r="B9" s="26">
        <f>IF(C9="","",ROWS($C$9:C9))</f>
        <v>1</v>
      </c>
      <c r="C9" s="28" t="str">
        <f>IFERROR(VLOOKUP($F$6&amp;"_"&amp;$A9,Demand!A4:M204,6,0),"")</f>
        <v>MANU ZEROX AND STATIONERS, KAWAI</v>
      </c>
      <c r="D9" s="28">
        <f>IFERROR(VLOOKUP($F$6&amp;"_"&amp;$A9,Demand!A4:M204,7,0),"")</f>
        <v>9784379510</v>
      </c>
      <c r="E9" s="106">
        <f>IFERROR(VLOOKUP($F$6&amp;"_"&amp;$A9,Demand!A4:M204,8,0),"")</f>
        <v>61188986700</v>
      </c>
      <c r="F9" s="28" t="str">
        <f>IFERROR(VLOOKUP($F$6&amp;"_"&amp;$A9,Demand!A4:M204,9,0),"")</f>
        <v>SBIN0032012</v>
      </c>
      <c r="G9" s="28" t="str">
        <f>IFERROR(VLOOKUP($F$6&amp;"_"&amp;$A9,Demand!A4:M204,10,0),"")</f>
        <v>122/28.12.2022</v>
      </c>
      <c r="H9" s="28">
        <f>IFERROR(VLOOKUP($F$6&amp;"_"&amp;$A9,Demand!A4:M204,11,0),"")</f>
        <v>10000</v>
      </c>
      <c r="I9" s="28" t="str">
        <f>IFERROR(VLOOKUP($F$6&amp;"_"&amp;$A9,Demand!A4:M204,5,0),"")</f>
        <v>CSG ELE.GRANT</v>
      </c>
      <c r="K9" t="str">
        <f>MASTER!C5</f>
        <v>GOVT SR. SECONDARY SCHOOL, GORDHANPURA</v>
      </c>
      <c r="L9" s="168"/>
      <c r="M9" s="168"/>
      <c r="N9" s="168"/>
      <c r="O9" s="168"/>
    </row>
    <row r="10" spans="1:15" ht="36.75" customHeight="1">
      <c r="A10">
        <v>2</v>
      </c>
      <c r="B10" s="26">
        <f>IF(C10="","",ROWS($C$9:C10))</f>
        <v>2</v>
      </c>
      <c r="C10" s="28" t="str">
        <f>IFERROR(VLOOKUP($F$6&amp;"_"&amp;$A10,Demand!A5:M205,6,0),"")</f>
        <v>MANU ZEROX AND STATIONERS, KAWAI</v>
      </c>
      <c r="D10" s="28">
        <f>IFERROR(VLOOKUP($F$6&amp;"_"&amp;$A10,Demand!A5:M205,7,0),"")</f>
        <v>9784379510</v>
      </c>
      <c r="E10" s="106">
        <f>IFERROR(VLOOKUP($F$6&amp;"_"&amp;$A10,Demand!A5:M205,8,0),"")</f>
        <v>57070100000090</v>
      </c>
      <c r="F10" s="28" t="str">
        <f>IFERROR(VLOOKUP($F$6&amp;"_"&amp;$A10,Demand!A5:M205,9,0),"")</f>
        <v>SBIN0032012</v>
      </c>
      <c r="G10" s="28" t="str">
        <f>IFERROR(VLOOKUP($F$6&amp;"_"&amp;$A10,Demand!A5:M205,10,0),"")</f>
        <v>122/28.12.2022</v>
      </c>
      <c r="H10" s="28">
        <f>IFERROR(VLOOKUP($F$6&amp;"_"&amp;$A10,Demand!A5:M205,11,0),"")</f>
        <v>15000</v>
      </c>
      <c r="I10" s="28" t="str">
        <f>IFERROR(VLOOKUP($F$6&amp;"_"&amp;$A10,Demand!A5:M205,5,0),"")</f>
        <v>CSG ELE.GRANT</v>
      </c>
      <c r="K10" t="str">
        <f>MASTER!C8</f>
        <v>GOVT UPPER PRIMARY SCHOOL, KANWARPURA</v>
      </c>
      <c r="L10" s="168"/>
      <c r="M10" s="168"/>
      <c r="N10" s="168"/>
      <c r="O10" s="168"/>
    </row>
    <row r="11" spans="1:15" ht="36.75" customHeight="1">
      <c r="A11">
        <v>3</v>
      </c>
      <c r="B11" s="26" t="str">
        <f>IF(C11="","",ROWS($C$9:C11))</f>
        <v/>
      </c>
      <c r="C11" s="28" t="str">
        <f>IFERROR(VLOOKUP($F$6&amp;"_"&amp;$A11,Demand!A6:M206,6,0),"")</f>
        <v/>
      </c>
      <c r="D11" s="28" t="str">
        <f>IFERROR(VLOOKUP($F$6&amp;"_"&amp;$A11,Demand!A6:M206,7,0),"")</f>
        <v/>
      </c>
      <c r="E11" s="106" t="str">
        <f>IFERROR(VLOOKUP($F$6&amp;"_"&amp;$A11,Demand!A6:M206,8,0),"")</f>
        <v/>
      </c>
      <c r="F11" s="28" t="str">
        <f>IFERROR(VLOOKUP($F$6&amp;"_"&amp;$A11,Demand!A6:M206,9,0),"")</f>
        <v/>
      </c>
      <c r="G11" s="28" t="str">
        <f>IFERROR(VLOOKUP($F$6&amp;"_"&amp;$A11,Demand!A6:M206,10,0),"")</f>
        <v/>
      </c>
      <c r="H11" s="28" t="str">
        <f>IFERROR(VLOOKUP($F$6&amp;"_"&amp;$A11,Demand!A6:M206,11,0),"")</f>
        <v/>
      </c>
      <c r="I11" s="28" t="str">
        <f>IFERROR(VLOOKUP($F$6&amp;"_"&amp;$A11,Demand!A6:M206,5,0),"")</f>
        <v/>
      </c>
      <c r="K11" t="str">
        <f>MASTER!C9</f>
        <v>GOVT UPPER PRIMARY SCHOOL, AMERT KHEDI</v>
      </c>
      <c r="L11" s="168"/>
      <c r="M11" s="168"/>
      <c r="N11" s="168"/>
      <c r="O11" s="168"/>
    </row>
    <row r="12" spans="1:15" ht="36.75" customHeight="1">
      <c r="A12">
        <v>4</v>
      </c>
      <c r="B12" s="26" t="str">
        <f>IF(C12="","",ROWS($C$9:C12))</f>
        <v/>
      </c>
      <c r="C12" s="28" t="str">
        <f>IFERROR(VLOOKUP($F$6&amp;"_"&amp;$A12,Demand!A7:M207,6,0),"")</f>
        <v/>
      </c>
      <c r="D12" s="28" t="str">
        <f>IFERROR(VLOOKUP($F$6&amp;"_"&amp;$A12,Demand!A7:M207,7,0),"")</f>
        <v/>
      </c>
      <c r="E12" s="106" t="str">
        <f>IFERROR(VLOOKUP($F$6&amp;"_"&amp;$A12,Demand!A7:M207,8,0),"")</f>
        <v/>
      </c>
      <c r="F12" s="28" t="str">
        <f>IFERROR(VLOOKUP($F$6&amp;"_"&amp;$A12,Demand!A7:M207,9,0),"")</f>
        <v/>
      </c>
      <c r="G12" s="28" t="str">
        <f>IFERROR(VLOOKUP($F$6&amp;"_"&amp;$A12,Demand!A7:M207,10,0),"")</f>
        <v/>
      </c>
      <c r="H12" s="28" t="str">
        <f>IFERROR(VLOOKUP($F$6&amp;"_"&amp;$A12,Demand!A7:M207,11,0),"")</f>
        <v/>
      </c>
      <c r="I12" s="28" t="str">
        <f>IFERROR(VLOOKUP($F$6&amp;"_"&amp;$A12,Demand!A7:M207,5,0),"")</f>
        <v/>
      </c>
      <c r="K12" t="str">
        <f>MASTER!C10</f>
        <v>GOVT UPPER PRIMARY SCHOOL, HANUMAT KHEDA</v>
      </c>
      <c r="L12" s="168"/>
      <c r="M12" s="168"/>
      <c r="N12" s="168"/>
      <c r="O12" s="168"/>
    </row>
    <row r="13" spans="1:15" ht="36.75" customHeight="1">
      <c r="A13">
        <v>5</v>
      </c>
      <c r="B13" s="26" t="str">
        <f>IF(C13="","",ROWS($C$9:C13))</f>
        <v/>
      </c>
      <c r="C13" s="28" t="str">
        <f>IFERROR(VLOOKUP($F$6&amp;"_"&amp;$A13,Demand!A8:M208,6,0),"")</f>
        <v/>
      </c>
      <c r="D13" s="28" t="str">
        <f>IFERROR(VLOOKUP($F$6&amp;"_"&amp;$A13,Demand!A8:M208,7,0),"")</f>
        <v/>
      </c>
      <c r="E13" s="106" t="str">
        <f>IFERROR(VLOOKUP($F$6&amp;"_"&amp;$A13,Demand!A8:M208,8,0),"")</f>
        <v/>
      </c>
      <c r="F13" s="28" t="str">
        <f>IFERROR(VLOOKUP($F$6&amp;"_"&amp;$A13,Demand!A8:M208,9,0),"")</f>
        <v/>
      </c>
      <c r="G13" s="28" t="str">
        <f>IFERROR(VLOOKUP($F$6&amp;"_"&amp;$A13,Demand!A8:M208,10,0),"")</f>
        <v/>
      </c>
      <c r="H13" s="28" t="str">
        <f>IFERROR(VLOOKUP($F$6&amp;"_"&amp;$A13,Demand!A8:M208,11,0),"")</f>
        <v/>
      </c>
      <c r="I13" s="28" t="str">
        <f>IFERROR(VLOOKUP($F$6&amp;"_"&amp;$A13,Demand!A8:M208,5,0),"")</f>
        <v/>
      </c>
      <c r="K13" t="str">
        <f>MASTER!C11</f>
        <v>GOVT UPPER PRIMARY SCHOOL, SODALHEDI</v>
      </c>
      <c r="L13" s="168"/>
      <c r="M13" s="168"/>
      <c r="N13" s="168"/>
      <c r="O13" s="168"/>
    </row>
    <row r="14" spans="1:15" ht="36.75" customHeight="1">
      <c r="A14">
        <v>6</v>
      </c>
      <c r="B14" s="26" t="str">
        <f>IF(C14="","",ROWS($C$9:C14))</f>
        <v/>
      </c>
      <c r="C14" s="28" t="str">
        <f>IFERROR(VLOOKUP($F$6&amp;"_"&amp;$A14,Demand!A9:M209,6,0),"")</f>
        <v/>
      </c>
      <c r="D14" s="28" t="str">
        <f>IFERROR(VLOOKUP($F$6&amp;"_"&amp;$A14,Demand!A9:M209,7,0),"")</f>
        <v/>
      </c>
      <c r="E14" s="106" t="str">
        <f>IFERROR(VLOOKUP($F$6&amp;"_"&amp;$A14,Demand!A9:M209,8,0),"")</f>
        <v/>
      </c>
      <c r="F14" s="28" t="str">
        <f>IFERROR(VLOOKUP($F$6&amp;"_"&amp;$A14,Demand!A9:M209,9,0),"")</f>
        <v/>
      </c>
      <c r="G14" s="28" t="str">
        <f>IFERROR(VLOOKUP($F$6&amp;"_"&amp;$A14,Demand!A9:M209,10,0),"")</f>
        <v/>
      </c>
      <c r="H14" s="28" t="str">
        <f>IFERROR(VLOOKUP($F$6&amp;"_"&amp;$A14,Demand!A9:M209,11,0),"")</f>
        <v/>
      </c>
      <c r="I14" s="28" t="str">
        <f>IFERROR(VLOOKUP($F$6&amp;"_"&amp;$A14,Demand!A9:M209,5,0),"")</f>
        <v/>
      </c>
      <c r="K14" t="str">
        <f>MASTER!C12</f>
        <v>GOVT UPPER PRIMARY SCHOOL, SALPUR</v>
      </c>
      <c r="L14" s="168"/>
      <c r="M14" s="168"/>
      <c r="N14" s="168"/>
      <c r="O14" s="168"/>
    </row>
    <row r="15" spans="1:15" ht="36.75" customHeight="1">
      <c r="A15">
        <v>7</v>
      </c>
      <c r="B15" s="26" t="str">
        <f>IF(C15="","",ROWS($C$9:C15))</f>
        <v/>
      </c>
      <c r="C15" s="28" t="str">
        <f>IFERROR(VLOOKUP($F$6&amp;"_"&amp;$A15,Demand!A10:M210,6,0),"")</f>
        <v/>
      </c>
      <c r="D15" s="28" t="str">
        <f>IFERROR(VLOOKUP($F$6&amp;"_"&amp;$A15,Demand!A10:M210,7,0),"")</f>
        <v/>
      </c>
      <c r="E15" s="106" t="str">
        <f>IFERROR(VLOOKUP($F$6&amp;"_"&amp;$A15,Demand!A10:M210,8,0),"")</f>
        <v/>
      </c>
      <c r="F15" s="28" t="str">
        <f>IFERROR(VLOOKUP($F$6&amp;"_"&amp;$A15,Demand!A10:M210,9,0),"")</f>
        <v/>
      </c>
      <c r="G15" s="28" t="str">
        <f>IFERROR(VLOOKUP($F$6&amp;"_"&amp;$A15,Demand!A10:M210,10,0),"")</f>
        <v/>
      </c>
      <c r="H15" s="28" t="str">
        <f>IFERROR(VLOOKUP($F$6&amp;"_"&amp;$A15,Demand!A10:M210,11,0),"")</f>
        <v/>
      </c>
      <c r="I15" s="28" t="str">
        <f>IFERROR(VLOOKUP($F$6&amp;"_"&amp;$A15,Demand!A10:M210,5,0),"")</f>
        <v/>
      </c>
      <c r="K15" t="str">
        <f>MASTER!C13</f>
        <v>MAA BADI DAY CARE CENTER, SALPURA</v>
      </c>
      <c r="L15" s="168"/>
      <c r="M15" s="168"/>
      <c r="N15" s="168"/>
      <c r="O15" s="168"/>
    </row>
    <row r="16" spans="1:15" ht="36.75" customHeight="1">
      <c r="A16">
        <v>8</v>
      </c>
      <c r="B16" s="26" t="str">
        <f>IF(C16="","",ROWS($C$9:C16))</f>
        <v/>
      </c>
      <c r="C16" s="28" t="str">
        <f>IFERROR(VLOOKUP($F$6&amp;"_"&amp;$A16,Demand!A11:M211,6,0),"")</f>
        <v/>
      </c>
      <c r="D16" s="28" t="str">
        <f>IFERROR(VLOOKUP($F$6&amp;"_"&amp;$A16,Demand!A11:M211,7,0),"")</f>
        <v/>
      </c>
      <c r="E16" s="106" t="str">
        <f>IFERROR(VLOOKUP($F$6&amp;"_"&amp;$A16,Demand!A11:M211,8,0),"")</f>
        <v/>
      </c>
      <c r="F16" s="28" t="str">
        <f>IFERROR(VLOOKUP($F$6&amp;"_"&amp;$A16,Demand!A11:M211,9,0),"")</f>
        <v/>
      </c>
      <c r="G16" s="28" t="str">
        <f>IFERROR(VLOOKUP($F$6&amp;"_"&amp;$A16,Demand!A11:M211,10,0),"")</f>
        <v/>
      </c>
      <c r="H16" s="28" t="str">
        <f>IFERROR(VLOOKUP($F$6&amp;"_"&amp;$A16,Demand!A11:M211,11,0),"")</f>
        <v/>
      </c>
      <c r="I16" s="28" t="str">
        <f>IFERROR(VLOOKUP($F$6&amp;"_"&amp;$A16,Demand!A11:M211,5,0),"")</f>
        <v/>
      </c>
      <c r="K16">
        <f>MASTER!C14</f>
        <v>0</v>
      </c>
      <c r="L16" s="168"/>
      <c r="M16" s="168"/>
      <c r="N16" s="168"/>
      <c r="O16" s="168"/>
    </row>
    <row r="17" spans="1:15" ht="36.75" customHeight="1">
      <c r="A17">
        <v>9</v>
      </c>
      <c r="B17" s="26" t="str">
        <f>IF(C17="","",ROWS($C$9:C17))</f>
        <v/>
      </c>
      <c r="C17" s="28" t="str">
        <f>IFERROR(VLOOKUP($F$6&amp;"_"&amp;$A17,Demand!A12:M212,6,0),"")</f>
        <v/>
      </c>
      <c r="D17" s="28" t="str">
        <f>IFERROR(VLOOKUP($F$6&amp;"_"&amp;$A17,Demand!A12:M212,7,0),"")</f>
        <v/>
      </c>
      <c r="E17" s="106" t="str">
        <f>IFERROR(VLOOKUP($F$6&amp;"_"&amp;$A17,Demand!A12:M212,8,0),"")</f>
        <v/>
      </c>
      <c r="F17" s="28" t="str">
        <f>IFERROR(VLOOKUP($F$6&amp;"_"&amp;$A17,Demand!A12:M212,9,0),"")</f>
        <v/>
      </c>
      <c r="G17" s="28" t="str">
        <f>IFERROR(VLOOKUP($F$6&amp;"_"&amp;$A17,Demand!A12:M212,10,0),"")</f>
        <v/>
      </c>
      <c r="H17" s="28" t="str">
        <f>IFERROR(VLOOKUP($F$6&amp;"_"&amp;$A17,Demand!A12:M212,11,0),"")</f>
        <v/>
      </c>
      <c r="I17" s="28" t="str">
        <f>IFERROR(VLOOKUP($F$6&amp;"_"&amp;$A17,Demand!A12:M212,5,0),"")</f>
        <v/>
      </c>
      <c r="K17">
        <f>MASTER!C15</f>
        <v>0</v>
      </c>
      <c r="L17" s="168"/>
      <c r="M17" s="168"/>
      <c r="N17" s="168"/>
      <c r="O17" s="168"/>
    </row>
    <row r="18" spans="1:15" ht="36.75" customHeight="1">
      <c r="A18">
        <v>10</v>
      </c>
      <c r="B18" s="26" t="str">
        <f>IF(C18="","",ROWS($C$9:C18))</f>
        <v/>
      </c>
      <c r="C18" s="28" t="str">
        <f>IFERROR(VLOOKUP($F$6&amp;"_"&amp;$A18,Demand!A13:M213,6,0),"")</f>
        <v/>
      </c>
      <c r="D18" s="28" t="str">
        <f>IFERROR(VLOOKUP($F$6&amp;"_"&amp;$A18,Demand!A13:M213,7,0),"")</f>
        <v/>
      </c>
      <c r="E18" s="106" t="str">
        <f>IFERROR(VLOOKUP($F$6&amp;"_"&amp;$A18,Demand!A13:M213,8,0),"")</f>
        <v/>
      </c>
      <c r="F18" s="28" t="str">
        <f>IFERROR(VLOOKUP($F$6&amp;"_"&amp;$A18,Demand!A13:M213,9,0),"")</f>
        <v/>
      </c>
      <c r="G18" s="28" t="str">
        <f>IFERROR(VLOOKUP($F$6&amp;"_"&amp;$A18,Demand!A13:M213,10,0),"")</f>
        <v/>
      </c>
      <c r="H18" s="28" t="str">
        <f>IFERROR(VLOOKUP($F$6&amp;"_"&amp;$A18,Demand!A13:M213,11,0),"")</f>
        <v/>
      </c>
      <c r="I18" s="28" t="str">
        <f>IFERROR(VLOOKUP($F$6&amp;"_"&amp;$A18,Demand!A13:M213,5,0),"")</f>
        <v/>
      </c>
      <c r="K18">
        <f>MASTER!C16</f>
        <v>0</v>
      </c>
      <c r="L18" s="168"/>
      <c r="M18" s="168"/>
      <c r="N18" s="168"/>
      <c r="O18" s="168"/>
    </row>
    <row r="19" spans="1:15" ht="36.75" customHeight="1">
      <c r="A19">
        <v>11</v>
      </c>
      <c r="B19" s="26" t="str">
        <f>IF(C19="","",ROWS($C$9:C19))</f>
        <v/>
      </c>
      <c r="C19" s="28" t="str">
        <f>IFERROR(VLOOKUP($F$6&amp;"_"&amp;$A19,Demand!A14:M214,6,0),"")</f>
        <v/>
      </c>
      <c r="D19" s="28" t="str">
        <f>IFERROR(VLOOKUP($F$6&amp;"_"&amp;$A19,Demand!A14:M214,7,0),"")</f>
        <v/>
      </c>
      <c r="E19" s="106" t="str">
        <f>IFERROR(VLOOKUP($F$6&amp;"_"&amp;$A19,Demand!A14:M214,8,0),"")</f>
        <v/>
      </c>
      <c r="F19" s="28" t="str">
        <f>IFERROR(VLOOKUP($F$6&amp;"_"&amp;$A19,Demand!A14:M214,9,0),"")</f>
        <v/>
      </c>
      <c r="G19" s="28" t="str">
        <f>IFERROR(VLOOKUP($F$6&amp;"_"&amp;$A19,Demand!A14:M214,10,0),"")</f>
        <v/>
      </c>
      <c r="H19" s="28" t="str">
        <f>IFERROR(VLOOKUP($F$6&amp;"_"&amp;$A19,Demand!A14:M214,11,0),"")</f>
        <v/>
      </c>
      <c r="I19" s="28" t="str">
        <f>IFERROR(VLOOKUP($F$6&amp;"_"&amp;$A19,Demand!A14:M214,5,0),"")</f>
        <v/>
      </c>
      <c r="K19">
        <f>MASTER!C17</f>
        <v>0</v>
      </c>
      <c r="L19" s="168"/>
      <c r="M19" s="168"/>
      <c r="N19" s="168"/>
      <c r="O19" s="168"/>
    </row>
    <row r="20" spans="1:15" ht="36.75" customHeight="1">
      <c r="A20">
        <v>12</v>
      </c>
      <c r="B20" s="26" t="str">
        <f>IF(C20="","",ROWS($C$9:C20))</f>
        <v/>
      </c>
      <c r="C20" s="28" t="str">
        <f>IFERROR(VLOOKUP($F$6&amp;"_"&amp;$A20,Demand!A15:M215,6,0),"")</f>
        <v/>
      </c>
      <c r="D20" s="28" t="str">
        <f>IFERROR(VLOOKUP($F$6&amp;"_"&amp;$A20,Demand!A15:M215,7,0),"")</f>
        <v/>
      </c>
      <c r="E20" s="106" t="str">
        <f>IFERROR(VLOOKUP($F$6&amp;"_"&amp;$A20,Demand!A15:M215,8,0),"")</f>
        <v/>
      </c>
      <c r="F20" s="28" t="str">
        <f>IFERROR(VLOOKUP($F$6&amp;"_"&amp;$A20,Demand!A15:M215,9,0),"")</f>
        <v/>
      </c>
      <c r="G20" s="28" t="str">
        <f>IFERROR(VLOOKUP($F$6&amp;"_"&amp;$A20,Demand!A15:M215,10,0),"")</f>
        <v/>
      </c>
      <c r="H20" s="28" t="str">
        <f>IFERROR(VLOOKUP($F$6&amp;"_"&amp;$A20,Demand!A15:M215,11,0),"")</f>
        <v/>
      </c>
      <c r="I20" s="28" t="str">
        <f>IFERROR(VLOOKUP($F$6&amp;"_"&amp;$A20,Demand!A15:M215,5,0),"")</f>
        <v/>
      </c>
      <c r="K20">
        <f>MASTER!C18</f>
        <v>0</v>
      </c>
      <c r="L20" s="168"/>
      <c r="M20" s="168"/>
      <c r="N20" s="168"/>
      <c r="O20" s="168"/>
    </row>
    <row r="21" spans="1:15" ht="36.75" customHeight="1">
      <c r="A21">
        <v>13</v>
      </c>
      <c r="B21" s="26" t="str">
        <f>IF(C21="","",ROWS($C$9:C21))</f>
        <v/>
      </c>
      <c r="C21" s="28" t="str">
        <f>IFERROR(VLOOKUP($F$6&amp;"_"&amp;$A21,Demand!A16:M216,6,0),"")</f>
        <v/>
      </c>
      <c r="D21" s="28" t="str">
        <f>IFERROR(VLOOKUP($F$6&amp;"_"&amp;$A21,Demand!A16:M216,7,0),"")</f>
        <v/>
      </c>
      <c r="E21" s="106" t="str">
        <f>IFERROR(VLOOKUP($F$6&amp;"_"&amp;$A21,Demand!A16:M216,8,0),"")</f>
        <v/>
      </c>
      <c r="F21" s="28" t="str">
        <f>IFERROR(VLOOKUP($F$6&amp;"_"&amp;$A21,Demand!A16:M216,9,0),"")</f>
        <v/>
      </c>
      <c r="G21" s="28" t="str">
        <f>IFERROR(VLOOKUP($F$6&amp;"_"&amp;$A21,Demand!A16:M216,10,0),"")</f>
        <v/>
      </c>
      <c r="H21" s="28" t="str">
        <f>IFERROR(VLOOKUP($F$6&amp;"_"&amp;$A21,Demand!A16:M216,11,0),"")</f>
        <v/>
      </c>
      <c r="I21" s="28" t="str">
        <f>IFERROR(VLOOKUP($F$6&amp;"_"&amp;$A21,Demand!A16:M216,5,0),"")</f>
        <v/>
      </c>
      <c r="K21">
        <f>MASTER!C19</f>
        <v>0</v>
      </c>
      <c r="L21" s="168"/>
      <c r="M21" s="168"/>
      <c r="N21" s="168"/>
      <c r="O21" s="168"/>
    </row>
    <row r="22" spans="1:15" ht="36.75" customHeight="1">
      <c r="A22">
        <v>14</v>
      </c>
      <c r="B22" s="26" t="str">
        <f>IF(C22="","",ROWS($C$9:C22))</f>
        <v/>
      </c>
      <c r="C22" s="28" t="str">
        <f>IFERROR(VLOOKUP($F$6&amp;"_"&amp;$A22,Demand!A17:M217,6,0),"")</f>
        <v/>
      </c>
      <c r="D22" s="28" t="str">
        <f>IFERROR(VLOOKUP($F$6&amp;"_"&amp;$A22,Demand!A17:M217,7,0),"")</f>
        <v/>
      </c>
      <c r="E22" s="106" t="str">
        <f>IFERROR(VLOOKUP($F$6&amp;"_"&amp;$A22,Demand!A17:M217,8,0),"")</f>
        <v/>
      </c>
      <c r="F22" s="28" t="str">
        <f>IFERROR(VLOOKUP($F$6&amp;"_"&amp;$A22,Demand!A17:M217,9,0),"")</f>
        <v/>
      </c>
      <c r="G22" s="28" t="str">
        <f>IFERROR(VLOOKUP($F$6&amp;"_"&amp;$A22,Demand!A17:M217,10,0),"")</f>
        <v/>
      </c>
      <c r="H22" s="28" t="str">
        <f>IFERROR(VLOOKUP($F$6&amp;"_"&amp;$A22,Demand!A17:M217,11,0),"")</f>
        <v/>
      </c>
      <c r="I22" s="28" t="str">
        <f>IFERROR(VLOOKUP($F$6&amp;"_"&amp;$A22,Demand!A17:M217,5,0),"")</f>
        <v/>
      </c>
      <c r="K22">
        <f>MASTER!C20</f>
        <v>0</v>
      </c>
      <c r="L22" s="168"/>
      <c r="M22" s="168"/>
      <c r="N22" s="168"/>
      <c r="O22" s="168"/>
    </row>
    <row r="23" spans="1:15" ht="36.75" customHeight="1">
      <c r="A23">
        <v>15</v>
      </c>
      <c r="B23" s="26" t="str">
        <f>IF(C23="","",ROWS($C$9:C23))</f>
        <v/>
      </c>
      <c r="C23" s="28" t="str">
        <f>IFERROR(VLOOKUP($F$6&amp;"_"&amp;$A23,Demand!A18:M218,6,0),"")</f>
        <v/>
      </c>
      <c r="D23" s="28" t="str">
        <f>IFERROR(VLOOKUP($F$6&amp;"_"&amp;$A23,Demand!A18:M218,7,0),"")</f>
        <v/>
      </c>
      <c r="E23" s="106" t="str">
        <f>IFERROR(VLOOKUP($F$6&amp;"_"&amp;$A23,Demand!A18:M218,8,0),"")</f>
        <v/>
      </c>
      <c r="F23" s="28" t="str">
        <f>IFERROR(VLOOKUP($F$6&amp;"_"&amp;$A23,Demand!A18:M218,9,0),"")</f>
        <v/>
      </c>
      <c r="G23" s="28" t="str">
        <f>IFERROR(VLOOKUP($F$6&amp;"_"&amp;$A23,Demand!A18:M218,10,0),"")</f>
        <v/>
      </c>
      <c r="H23" s="28" t="str">
        <f>IFERROR(VLOOKUP($F$6&amp;"_"&amp;$A23,Demand!A18:M218,11,0),"")</f>
        <v/>
      </c>
      <c r="I23" s="28" t="str">
        <f>IFERROR(VLOOKUP($F$6&amp;"_"&amp;$A23,Demand!A18:M218,5,0),"")</f>
        <v/>
      </c>
      <c r="K23">
        <f>MASTER!C21</f>
        <v>0</v>
      </c>
      <c r="L23" s="168"/>
      <c r="M23" s="168"/>
      <c r="N23" s="168"/>
      <c r="O23" s="168"/>
    </row>
    <row r="24" spans="1:15">
      <c r="K24">
        <f>MASTER!C22</f>
        <v>0</v>
      </c>
      <c r="L24" s="168"/>
      <c r="M24" s="168"/>
      <c r="N24" s="168"/>
      <c r="O24" s="168"/>
    </row>
    <row r="25" spans="1:15">
      <c r="K25">
        <f>MASTER!C23</f>
        <v>0</v>
      </c>
      <c r="L25" s="168"/>
      <c r="M25" s="168"/>
      <c r="N25" s="168"/>
      <c r="O25" s="168"/>
    </row>
    <row r="26" spans="1:15" ht="18.75">
      <c r="G26" s="167" t="s">
        <v>58</v>
      </c>
      <c r="H26" s="167"/>
      <c r="I26" s="167"/>
      <c r="K26">
        <f>MASTER!C24</f>
        <v>0</v>
      </c>
      <c r="L26" s="168"/>
      <c r="M26" s="168"/>
      <c r="N26" s="168"/>
      <c r="O26" s="168"/>
    </row>
    <row r="27" spans="1:15" ht="18.75">
      <c r="G27" s="167" t="str">
        <f>MASTER!C2</f>
        <v>jktdh; mPp ek/;fed fo|ky;] xksj/kuiqjk</v>
      </c>
      <c r="H27" s="167"/>
      <c r="I27" s="167"/>
      <c r="K27">
        <f>MASTER!C25</f>
        <v>0</v>
      </c>
      <c r="L27" s="168"/>
      <c r="M27" s="168"/>
      <c r="N27" s="168"/>
      <c r="O27" s="168"/>
    </row>
    <row r="28" spans="1:15" ht="18.75">
      <c r="G28" s="167" t="str">
        <f>CONCATENATE(MASTER!B3," ",MASTER!C3," ",MASTER!B4," ",MASTER!C4)</f>
        <v>CykWd vV# ftyk ckjka</v>
      </c>
      <c r="H28" s="167"/>
      <c r="I28" s="167"/>
      <c r="K28">
        <f>MASTER!C26</f>
        <v>0</v>
      </c>
      <c r="L28" s="168"/>
      <c r="M28" s="168"/>
      <c r="N28" s="168"/>
      <c r="O28" s="168"/>
    </row>
    <row r="29" spans="1:15">
      <c r="K29">
        <f>MASTER!C27</f>
        <v>0</v>
      </c>
      <c r="L29" s="168"/>
      <c r="M29" s="168"/>
      <c r="N29" s="168"/>
      <c r="O29" s="168"/>
    </row>
    <row r="30" spans="1:15">
      <c r="K30">
        <f>MASTER!C28</f>
        <v>0</v>
      </c>
      <c r="L30" s="168"/>
      <c r="M30" s="168"/>
      <c r="N30" s="168"/>
      <c r="O30" s="168"/>
    </row>
    <row r="31" spans="1:15" hidden="1">
      <c r="K31">
        <f>MASTER!C29</f>
        <v>0</v>
      </c>
    </row>
    <row r="32" spans="1:15" hidden="1">
      <c r="K32">
        <f>MASTER!C30</f>
        <v>0</v>
      </c>
    </row>
    <row r="33" spans="11:11" hidden="1">
      <c r="K33">
        <f>MASTER!C31</f>
        <v>0</v>
      </c>
    </row>
    <row r="34" spans="11:11" hidden="1">
      <c r="K34">
        <f>MASTER!C32</f>
        <v>0</v>
      </c>
    </row>
  </sheetData>
  <sheetProtection password="FC12" sheet="1" objects="1" scenarios="1" formatRows="0"/>
  <mergeCells count="11">
    <mergeCell ref="G28:I28"/>
    <mergeCell ref="L1:O30"/>
    <mergeCell ref="B7:I7"/>
    <mergeCell ref="B4:I4"/>
    <mergeCell ref="G26:I26"/>
    <mergeCell ref="G27:I27"/>
    <mergeCell ref="B1:I1"/>
    <mergeCell ref="B3:I3"/>
    <mergeCell ref="B5:I5"/>
    <mergeCell ref="B6:E6"/>
    <mergeCell ref="F6:I6"/>
  </mergeCells>
  <dataValidations count="1">
    <dataValidation type="list" allowBlank="1" showInputMessage="1" showErrorMessage="1" sqref="F6:I6">
      <formula1>$K$9:$K$34</formula1>
    </dataValidation>
  </dataValidations>
  <pageMargins left="0.52" right="0.61" top="0.33" bottom="0.75" header="0.3" footer="0.3"/>
  <pageSetup scale="70" orientation="portrait" verticalDpi="0" r:id="rId1"/>
  <headerFooter>
    <oddFooter>&amp;C&amp;"Arial Black,Regular"&amp;18RAJTEACHERS.NET</oddFooter>
  </headerFooter>
  <colBreaks count="1" manualBreakCount="1">
    <brk id="9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2060"/>
  </sheetPr>
  <dimension ref="A1:Z25"/>
  <sheetViews>
    <sheetView zoomScale="85" zoomScaleNormal="85" workbookViewId="0">
      <selection sqref="A1:Z1"/>
    </sheetView>
  </sheetViews>
  <sheetFormatPr defaultColWidth="0" defaultRowHeight="15" zeroHeight="1"/>
  <cols>
    <col min="1" max="1" width="5.5703125" style="60" customWidth="1"/>
    <col min="2" max="2" width="34.42578125" style="60" customWidth="1"/>
    <col min="3" max="3" width="9.5703125" style="97" customWidth="1"/>
    <col min="4" max="4" width="9" style="97" customWidth="1"/>
    <col min="5" max="5" width="7.7109375" style="97" customWidth="1"/>
    <col min="6" max="6" width="9.7109375" style="97" customWidth="1"/>
    <col min="7" max="7" width="7.42578125" style="97" customWidth="1"/>
    <col min="8" max="8" width="9.85546875" style="97" customWidth="1"/>
    <col min="9" max="10" width="10.28515625" style="97" customWidth="1"/>
    <col min="11" max="11" width="8.85546875" style="97" customWidth="1"/>
    <col min="12" max="13" width="9.140625" style="97" customWidth="1"/>
    <col min="14" max="14" width="8.7109375" style="97" customWidth="1"/>
    <col min="15" max="15" width="14.28515625" style="97" customWidth="1"/>
    <col min="16" max="17" width="9.140625" style="97" customWidth="1"/>
    <col min="18" max="18" width="14.42578125" style="97" customWidth="1"/>
    <col min="19" max="19" width="12.5703125" style="97" customWidth="1"/>
    <col min="20" max="20" width="14.85546875" style="97" customWidth="1"/>
    <col min="21" max="21" width="15.28515625" style="97" customWidth="1"/>
    <col min="22" max="22" width="11.42578125" style="97" customWidth="1"/>
    <col min="23" max="25" width="8" style="97" customWidth="1"/>
    <col min="26" max="26" width="15.85546875" style="60" customWidth="1"/>
    <col min="27" max="16384" width="9.140625" hidden="1"/>
  </cols>
  <sheetData>
    <row r="1" spans="1:26" ht="27.75">
      <c r="A1" s="130" t="str">
        <f>CONCATENATE(MASTER!B2," ",MASTER!C2," ",MASTER!B3," ",MASTER!C3," ",MASTER!B4," ",MASTER!C4)</f>
        <v>dk;kZy; jktdh; mPp ek/;fed fo|ky;] xksj/kuiqjk CykWd vV# ftyk ckjka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2"/>
    </row>
    <row r="2" spans="1:26" ht="26.25" customHeight="1">
      <c r="A2" s="177" t="s">
        <v>92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  <c r="V2" s="178"/>
      <c r="W2" s="178"/>
      <c r="X2" s="178"/>
      <c r="Y2" s="178"/>
      <c r="Z2" s="179"/>
    </row>
    <row r="3" spans="1:26" ht="26.25" customHeight="1">
      <c r="A3" s="180" t="s">
        <v>93</v>
      </c>
      <c r="B3" s="181"/>
      <c r="C3" s="143" t="s">
        <v>46</v>
      </c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3"/>
      <c r="O3" s="143"/>
      <c r="P3" s="143"/>
      <c r="Q3" s="143"/>
      <c r="R3" s="143"/>
      <c r="S3" s="143"/>
      <c r="T3" s="143"/>
      <c r="U3" s="143"/>
      <c r="V3" s="143"/>
      <c r="W3" s="143"/>
      <c r="X3" s="143"/>
      <c r="Y3" s="143"/>
      <c r="Z3" s="143"/>
    </row>
    <row r="4" spans="1:26" s="8" customFormat="1" ht="69.75" customHeight="1">
      <c r="A4" s="182"/>
      <c r="B4" s="183"/>
      <c r="C4" s="28" t="str">
        <f>MASTER!H8</f>
        <v>CSG SEC. GRANT</v>
      </c>
      <c r="D4" s="28" t="str">
        <f>MASTER!H9</f>
        <v>CSG ELE.GRANT</v>
      </c>
      <c r="E4" s="28" t="str">
        <f>MASTER!H10</f>
        <v>CRC GRANT</v>
      </c>
      <c r="F4" s="44" t="str">
        <f>MASTER!H11</f>
        <v>MEETING AND TA GRANT</v>
      </c>
      <c r="G4" s="44" t="str">
        <f>MASTER!H12</f>
        <v>TLM GRANT</v>
      </c>
      <c r="H4" s="44" t="str">
        <f>MASTER!H13</f>
        <v>MOBILITY SPOT GRANT</v>
      </c>
      <c r="I4" s="44" t="str">
        <f>MASTER!H14</f>
        <v>SEONDARY SPORTS GRANT</v>
      </c>
      <c r="J4" s="44" t="str">
        <f>MASTER!H15</f>
        <v>ELEMENTRY SPORTS GRANT</v>
      </c>
      <c r="K4" s="44" t="str">
        <f>MASTER!H16</f>
        <v>PEEO OLYMPIC GRANT</v>
      </c>
      <c r="L4" s="44" t="str">
        <f>MASTER!H17</f>
        <v>SAMUDAYIK JAGRATI</v>
      </c>
      <c r="M4" s="44" t="str">
        <f>MASTER!H18</f>
        <v>APNI LADO GRANT</v>
      </c>
      <c r="N4" s="44" t="str">
        <f>MASTER!H19</f>
        <v>BAAL SAMAROH</v>
      </c>
      <c r="O4" s="44" t="str">
        <f>MASTER!H20</f>
        <v>SPORT FOR MODAL GREEN SCHOOL GRANT</v>
      </c>
      <c r="P4" s="44" t="str">
        <f>MASTER!H21</f>
        <v>SAMAGRA VIKAS EVAM PARYAVARAN</v>
      </c>
      <c r="Q4" s="44" t="str">
        <f>MASTER!H22</f>
        <v>VOULENTERS TRAINING</v>
      </c>
      <c r="R4" s="44" t="str">
        <f>MASTER!H23</f>
        <v>EK BHARAT SURAKSHIT BHARAT ACTIVITY</v>
      </c>
      <c r="S4" s="44" t="str">
        <f>MASTER!H24</f>
        <v>GENDOR ACTIVITY KISHORI MELA</v>
      </c>
      <c r="T4" s="44" t="str">
        <f>MASTER!H25</f>
        <v>GENDOR ACTIVITY SURKSHA AVAM DIGITAL LEARNING</v>
      </c>
      <c r="U4" s="44" t="str">
        <f>MASTER!H26</f>
        <v>GENDOR ACTIVITY VIDHYALAY EVAM VATAVARAN</v>
      </c>
      <c r="V4" s="44" t="str">
        <f>MASTER!H27</f>
        <v>VOCATIONAL EDUCATION</v>
      </c>
      <c r="W4" s="44">
        <f>MASTER!H28</f>
        <v>0</v>
      </c>
      <c r="X4" s="44">
        <f>MASTER!H29</f>
        <v>0</v>
      </c>
      <c r="Y4" s="44">
        <f>MASTER!H30</f>
        <v>0</v>
      </c>
      <c r="Z4" s="45" t="s">
        <v>36</v>
      </c>
    </row>
    <row r="5" spans="1:26" s="8" customFormat="1" ht="33" customHeight="1">
      <c r="A5" s="184" t="s">
        <v>94</v>
      </c>
      <c r="B5" s="185"/>
      <c r="C5" s="28">
        <f>'RECEIVED AMOUNT '!C24</f>
        <v>50000</v>
      </c>
      <c r="D5" s="28">
        <f>'RECEIVED AMOUNT '!D24</f>
        <v>90000</v>
      </c>
      <c r="E5" s="28">
        <f>'RECEIVED AMOUNT '!E24</f>
        <v>15000</v>
      </c>
      <c r="F5" s="28">
        <f>'RECEIVED AMOUNT '!F24</f>
        <v>5000</v>
      </c>
      <c r="G5" s="28">
        <f>'RECEIVED AMOUNT '!G24</f>
        <v>1000</v>
      </c>
      <c r="H5" s="28">
        <f>'RECEIVED AMOUNT '!H24</f>
        <v>1000</v>
      </c>
      <c r="I5" s="28">
        <f>'RECEIVED AMOUNT '!I24</f>
        <v>25000</v>
      </c>
      <c r="J5" s="28">
        <f>'RECEIVED AMOUNT '!J24</f>
        <v>50000</v>
      </c>
      <c r="K5" s="28">
        <f>'RECEIVED AMOUNT '!K24</f>
        <v>9150</v>
      </c>
      <c r="L5" s="28">
        <f>'RECEIVED AMOUNT '!L24</f>
        <v>2100</v>
      </c>
      <c r="M5" s="28">
        <f>'RECEIVED AMOUNT '!M24</f>
        <v>1400</v>
      </c>
      <c r="N5" s="28">
        <f>'RECEIVED AMOUNT '!N24</f>
        <v>1400</v>
      </c>
      <c r="O5" s="28">
        <f>'RECEIVED AMOUNT '!O24</f>
        <v>0</v>
      </c>
      <c r="P5" s="28">
        <f>'RECEIVED AMOUNT '!P24</f>
        <v>55000</v>
      </c>
      <c r="Q5" s="28">
        <f>'RECEIVED AMOUNT '!Q24</f>
        <v>4480</v>
      </c>
      <c r="R5" s="28">
        <f>'RECEIVED AMOUNT '!R24</f>
        <v>3000</v>
      </c>
      <c r="S5" s="28">
        <f>'RECEIVED AMOUNT '!S24</f>
        <v>4500</v>
      </c>
      <c r="T5" s="28">
        <f>'RECEIVED AMOUNT '!T24</f>
        <v>3500</v>
      </c>
      <c r="U5" s="28">
        <f>'RECEIVED AMOUNT '!U24</f>
        <v>7000</v>
      </c>
      <c r="V5" s="28">
        <f>'RECEIVED AMOUNT '!V24</f>
        <v>0</v>
      </c>
      <c r="W5" s="28">
        <f>'RECEIVED AMOUNT '!W24</f>
        <v>0</v>
      </c>
      <c r="X5" s="28">
        <f>'RECEIVED AMOUNT '!X24</f>
        <v>0</v>
      </c>
      <c r="Y5" s="28">
        <f>'RECEIVED AMOUNT '!Y24</f>
        <v>0</v>
      </c>
      <c r="Z5" s="26">
        <f>SUM(C5:Y5)</f>
        <v>328530</v>
      </c>
    </row>
    <row r="6" spans="1:26" s="8" customFormat="1" ht="33" customHeight="1">
      <c r="A6" s="184" t="s">
        <v>95</v>
      </c>
      <c r="B6" s="185"/>
      <c r="C6" s="28">
        <f>C25</f>
        <v>50000</v>
      </c>
      <c r="D6" s="28">
        <f>D25</f>
        <v>90000</v>
      </c>
      <c r="E6" s="28">
        <f t="shared" ref="E6:Y6" si="0">E25</f>
        <v>15000</v>
      </c>
      <c r="F6" s="28">
        <f t="shared" si="0"/>
        <v>5000</v>
      </c>
      <c r="G6" s="28">
        <f t="shared" si="0"/>
        <v>1000</v>
      </c>
      <c r="H6" s="28">
        <f t="shared" si="0"/>
        <v>1000</v>
      </c>
      <c r="I6" s="28">
        <f t="shared" si="0"/>
        <v>25000</v>
      </c>
      <c r="J6" s="28">
        <f t="shared" si="0"/>
        <v>50000</v>
      </c>
      <c r="K6" s="28">
        <f t="shared" si="0"/>
        <v>9150</v>
      </c>
      <c r="L6" s="28">
        <f t="shared" si="0"/>
        <v>2100</v>
      </c>
      <c r="M6" s="28">
        <f t="shared" si="0"/>
        <v>1400</v>
      </c>
      <c r="N6" s="28">
        <f t="shared" si="0"/>
        <v>1400</v>
      </c>
      <c r="O6" s="28">
        <f t="shared" si="0"/>
        <v>0</v>
      </c>
      <c r="P6" s="28">
        <f t="shared" si="0"/>
        <v>55000</v>
      </c>
      <c r="Q6" s="28">
        <f t="shared" si="0"/>
        <v>4480</v>
      </c>
      <c r="R6" s="28">
        <f t="shared" si="0"/>
        <v>3000</v>
      </c>
      <c r="S6" s="28">
        <f t="shared" si="0"/>
        <v>4500</v>
      </c>
      <c r="T6" s="28">
        <f t="shared" si="0"/>
        <v>3500</v>
      </c>
      <c r="U6" s="28">
        <f t="shared" si="0"/>
        <v>7000</v>
      </c>
      <c r="V6" s="28">
        <f t="shared" si="0"/>
        <v>0</v>
      </c>
      <c r="W6" s="28">
        <f t="shared" si="0"/>
        <v>0</v>
      </c>
      <c r="X6" s="28">
        <f t="shared" si="0"/>
        <v>0</v>
      </c>
      <c r="Y6" s="28">
        <f t="shared" si="0"/>
        <v>0</v>
      </c>
      <c r="Z6" s="26">
        <f>SUM(C6:Y6)</f>
        <v>328530</v>
      </c>
    </row>
    <row r="7" spans="1:26" ht="33" customHeight="1">
      <c r="A7" s="186" t="s">
        <v>96</v>
      </c>
      <c r="B7" s="187"/>
      <c r="C7" s="47">
        <f>C5-C6</f>
        <v>0</v>
      </c>
      <c r="D7" s="47">
        <f t="shared" ref="D7:Y7" si="1">D5-D6</f>
        <v>0</v>
      </c>
      <c r="E7" s="47">
        <f t="shared" si="1"/>
        <v>0</v>
      </c>
      <c r="F7" s="47">
        <f t="shared" si="1"/>
        <v>0</v>
      </c>
      <c r="G7" s="47">
        <f t="shared" si="1"/>
        <v>0</v>
      </c>
      <c r="H7" s="47">
        <f t="shared" si="1"/>
        <v>0</v>
      </c>
      <c r="I7" s="47">
        <f t="shared" si="1"/>
        <v>0</v>
      </c>
      <c r="J7" s="47">
        <f t="shared" si="1"/>
        <v>0</v>
      </c>
      <c r="K7" s="47">
        <f t="shared" si="1"/>
        <v>0</v>
      </c>
      <c r="L7" s="47">
        <f t="shared" si="1"/>
        <v>0</v>
      </c>
      <c r="M7" s="47">
        <f t="shared" si="1"/>
        <v>0</v>
      </c>
      <c r="N7" s="47">
        <f t="shared" si="1"/>
        <v>0</v>
      </c>
      <c r="O7" s="47">
        <f t="shared" si="1"/>
        <v>0</v>
      </c>
      <c r="P7" s="47">
        <f t="shared" si="1"/>
        <v>0</v>
      </c>
      <c r="Q7" s="47">
        <f t="shared" si="1"/>
        <v>0</v>
      </c>
      <c r="R7" s="47">
        <f t="shared" si="1"/>
        <v>0</v>
      </c>
      <c r="S7" s="47">
        <f t="shared" si="1"/>
        <v>0</v>
      </c>
      <c r="T7" s="47">
        <f t="shared" si="1"/>
        <v>0</v>
      </c>
      <c r="U7" s="47">
        <f t="shared" si="1"/>
        <v>0</v>
      </c>
      <c r="V7" s="47">
        <f t="shared" si="1"/>
        <v>0</v>
      </c>
      <c r="W7" s="47">
        <f t="shared" si="1"/>
        <v>0</v>
      </c>
      <c r="X7" s="47">
        <f t="shared" si="1"/>
        <v>0</v>
      </c>
      <c r="Y7" s="47">
        <f t="shared" si="1"/>
        <v>0</v>
      </c>
      <c r="Z7" s="26">
        <f>SUM(C7:Y7)</f>
        <v>0</v>
      </c>
    </row>
    <row r="8" spans="1:26" ht="33" customHeight="1">
      <c r="A8" s="176" t="s">
        <v>97</v>
      </c>
      <c r="B8" s="176"/>
      <c r="C8" s="176"/>
      <c r="D8" s="176"/>
      <c r="E8" s="176"/>
      <c r="F8" s="176"/>
      <c r="G8" s="176"/>
      <c r="H8" s="176"/>
      <c r="I8" s="176"/>
      <c r="J8" s="176"/>
      <c r="K8" s="176"/>
      <c r="L8" s="176"/>
      <c r="M8" s="176"/>
      <c r="N8" s="176"/>
      <c r="O8" s="176"/>
      <c r="P8" s="176"/>
      <c r="Q8" s="176"/>
      <c r="R8" s="176"/>
      <c r="S8" s="176"/>
      <c r="T8" s="176"/>
      <c r="U8" s="176"/>
      <c r="V8" s="176"/>
      <c r="W8" s="176"/>
      <c r="X8" s="176"/>
      <c r="Y8" s="176"/>
      <c r="Z8" s="176"/>
    </row>
    <row r="9" spans="1:26" s="12" customFormat="1" ht="69" customHeight="1">
      <c r="A9" s="73" t="s">
        <v>98</v>
      </c>
      <c r="B9" s="54" t="s">
        <v>33</v>
      </c>
      <c r="C9" s="28" t="str">
        <f>MASTER!H8</f>
        <v>CSG SEC. GRANT</v>
      </c>
      <c r="D9" s="28" t="str">
        <f>MASTER!H9</f>
        <v>CSG ELE.GRANT</v>
      </c>
      <c r="E9" s="28" t="str">
        <f>MASTER!H10</f>
        <v>CRC GRANT</v>
      </c>
      <c r="F9" s="28" t="str">
        <f>MASTER!H11</f>
        <v>MEETING AND TA GRANT</v>
      </c>
      <c r="G9" s="28" t="str">
        <f>MASTER!H12</f>
        <v>TLM GRANT</v>
      </c>
      <c r="H9" s="28" t="str">
        <f>MASTER!H13</f>
        <v>MOBILITY SPOT GRANT</v>
      </c>
      <c r="I9" s="28" t="str">
        <f>MASTER!H14</f>
        <v>SEONDARY SPORTS GRANT</v>
      </c>
      <c r="J9" s="28" t="str">
        <f>MASTER!H15</f>
        <v>ELEMENTRY SPORTS GRANT</v>
      </c>
      <c r="K9" s="28" t="str">
        <f>MASTER!H16</f>
        <v>PEEO OLYMPIC GRANT</v>
      </c>
      <c r="L9" s="28" t="str">
        <f>MASTER!H17</f>
        <v>SAMUDAYIK JAGRATI</v>
      </c>
      <c r="M9" s="28" t="str">
        <f>MASTER!H18</f>
        <v>APNI LADO GRANT</v>
      </c>
      <c r="N9" s="28" t="str">
        <f>MASTER!H19</f>
        <v>BAAL SAMAROH</v>
      </c>
      <c r="O9" s="28" t="str">
        <f>MASTER!H20</f>
        <v>SPORT FOR MODAL GREEN SCHOOL GRANT</v>
      </c>
      <c r="P9" s="44" t="str">
        <f>MASTER!H21</f>
        <v>SAMAGRA VIKAS EVAM PARYAVARAN</v>
      </c>
      <c r="Q9" s="28" t="str">
        <f>MASTER!H22</f>
        <v>VOULENTERS TRAINING</v>
      </c>
      <c r="R9" s="28" t="str">
        <f>MASTER!H23</f>
        <v>EK BHARAT SURAKSHIT BHARAT ACTIVITY</v>
      </c>
      <c r="S9" s="28" t="str">
        <f>MASTER!H24</f>
        <v>GENDOR ACTIVITY KISHORI MELA</v>
      </c>
      <c r="T9" s="28" t="str">
        <f>MASTER!H25</f>
        <v>GENDOR ACTIVITY SURKSHA AVAM DIGITAL LEARNING</v>
      </c>
      <c r="U9" s="28" t="str">
        <f>MASTER!H26</f>
        <v>GENDOR ACTIVITY VIDHYALAY EVAM VATAVARAN</v>
      </c>
      <c r="V9" s="28" t="str">
        <f>MASTER!H27</f>
        <v>VOCATIONAL EDUCATION</v>
      </c>
      <c r="W9" s="28">
        <f>MASTER!H28</f>
        <v>0</v>
      </c>
      <c r="X9" s="28">
        <f>MASTER!H29</f>
        <v>0</v>
      </c>
      <c r="Y9" s="28">
        <f>MASTER!H30</f>
        <v>0</v>
      </c>
      <c r="Z9" s="45" t="s">
        <v>36</v>
      </c>
    </row>
    <row r="10" spans="1:26" ht="39.75" customHeight="1">
      <c r="A10" s="26">
        <f>IF(B10="","",ROWS($B$10:B10))</f>
        <v>1</v>
      </c>
      <c r="B10" s="46" t="str">
        <f>MASTER!C5</f>
        <v>GOVT SR. SECONDARY SCHOOL, GORDHANPURA</v>
      </c>
      <c r="C10" s="33">
        <v>50000</v>
      </c>
      <c r="D10" s="33">
        <v>0</v>
      </c>
      <c r="E10" s="33">
        <v>15000</v>
      </c>
      <c r="F10" s="33">
        <v>5000</v>
      </c>
      <c r="G10" s="33">
        <v>1000</v>
      </c>
      <c r="H10" s="33">
        <v>1000</v>
      </c>
      <c r="I10" s="33">
        <v>25000</v>
      </c>
      <c r="J10" s="33">
        <v>0</v>
      </c>
      <c r="K10" s="33">
        <v>9150</v>
      </c>
      <c r="L10" s="33">
        <v>300</v>
      </c>
      <c r="M10" s="33">
        <v>200</v>
      </c>
      <c r="N10" s="33">
        <v>200</v>
      </c>
      <c r="O10" s="33">
        <v>0</v>
      </c>
      <c r="P10" s="33">
        <v>0</v>
      </c>
      <c r="Q10" s="33">
        <v>640</v>
      </c>
      <c r="R10" s="33">
        <v>500</v>
      </c>
      <c r="S10" s="33">
        <v>4500</v>
      </c>
      <c r="T10" s="33">
        <v>500</v>
      </c>
      <c r="U10" s="33">
        <v>1000</v>
      </c>
      <c r="V10" s="33"/>
      <c r="W10" s="33"/>
      <c r="X10" s="33"/>
      <c r="Y10" s="33"/>
      <c r="Z10" s="26">
        <f>SUM(C10:Y10)</f>
        <v>113990</v>
      </c>
    </row>
    <row r="11" spans="1:26" ht="39.75" customHeight="1">
      <c r="A11" s="26">
        <f>IF(B11="","",ROWS($B$10:B11))</f>
        <v>2</v>
      </c>
      <c r="B11" s="46" t="str">
        <f>MASTER!C8</f>
        <v>GOVT UPPER PRIMARY SCHOOL, KANWARPURA</v>
      </c>
      <c r="C11" s="33"/>
      <c r="D11" s="33">
        <v>10000</v>
      </c>
      <c r="E11" s="33">
        <v>0</v>
      </c>
      <c r="F11" s="33">
        <v>0</v>
      </c>
      <c r="G11" s="33">
        <v>0</v>
      </c>
      <c r="H11" s="33">
        <v>0</v>
      </c>
      <c r="I11" s="33">
        <v>0</v>
      </c>
      <c r="J11" s="33">
        <v>9000</v>
      </c>
      <c r="K11" s="33">
        <v>0</v>
      </c>
      <c r="L11" s="33">
        <v>300</v>
      </c>
      <c r="M11" s="33">
        <v>200</v>
      </c>
      <c r="N11" s="33">
        <v>200</v>
      </c>
      <c r="O11" s="33">
        <v>0</v>
      </c>
      <c r="P11" s="33">
        <v>10000</v>
      </c>
      <c r="Q11" s="33">
        <v>640</v>
      </c>
      <c r="R11" s="33">
        <v>500</v>
      </c>
      <c r="S11" s="33">
        <v>0</v>
      </c>
      <c r="T11" s="33">
        <v>500</v>
      </c>
      <c r="U11" s="33">
        <v>1000</v>
      </c>
      <c r="V11" s="33"/>
      <c r="W11" s="33"/>
      <c r="X11" s="33"/>
      <c r="Y11" s="33"/>
      <c r="Z11" s="26">
        <f t="shared" ref="Z11:Z24" si="2">SUM(C11:Y11)</f>
        <v>32340</v>
      </c>
    </row>
    <row r="12" spans="1:26" ht="39.75" customHeight="1">
      <c r="A12" s="26">
        <f>IF(B12="","",ROWS($B$10:B12))</f>
        <v>3</v>
      </c>
      <c r="B12" s="46" t="str">
        <f>MASTER!C9</f>
        <v>GOVT UPPER PRIMARY SCHOOL, AMERT KHEDI</v>
      </c>
      <c r="C12" s="33"/>
      <c r="D12" s="33">
        <v>10000</v>
      </c>
      <c r="E12" s="33">
        <v>0</v>
      </c>
      <c r="F12" s="33">
        <v>0</v>
      </c>
      <c r="G12" s="33">
        <v>0</v>
      </c>
      <c r="H12" s="33">
        <v>0</v>
      </c>
      <c r="I12" s="33">
        <v>0</v>
      </c>
      <c r="J12" s="33">
        <v>9000</v>
      </c>
      <c r="K12" s="33">
        <v>0</v>
      </c>
      <c r="L12" s="33">
        <v>300</v>
      </c>
      <c r="M12" s="33">
        <v>200</v>
      </c>
      <c r="N12" s="33">
        <v>200</v>
      </c>
      <c r="O12" s="33">
        <v>0</v>
      </c>
      <c r="P12" s="33">
        <v>10000</v>
      </c>
      <c r="Q12" s="33">
        <v>640</v>
      </c>
      <c r="R12" s="33">
        <v>500</v>
      </c>
      <c r="S12" s="33">
        <v>0</v>
      </c>
      <c r="T12" s="33">
        <v>500</v>
      </c>
      <c r="U12" s="33">
        <v>1000</v>
      </c>
      <c r="V12" s="33"/>
      <c r="W12" s="33"/>
      <c r="X12" s="33"/>
      <c r="Y12" s="33"/>
      <c r="Z12" s="26">
        <f t="shared" si="2"/>
        <v>32340</v>
      </c>
    </row>
    <row r="13" spans="1:26" ht="39.75" customHeight="1">
      <c r="A13" s="26">
        <f>IF(B13="","",ROWS($B$10:B13))</f>
        <v>4</v>
      </c>
      <c r="B13" s="46" t="str">
        <f>MASTER!C10</f>
        <v>GOVT UPPER PRIMARY SCHOOL, HANUMAT KHEDA</v>
      </c>
      <c r="C13" s="33"/>
      <c r="D13" s="33">
        <v>10000</v>
      </c>
      <c r="E13" s="33">
        <v>0</v>
      </c>
      <c r="F13" s="33">
        <v>0</v>
      </c>
      <c r="G13" s="33">
        <v>0</v>
      </c>
      <c r="H13" s="33">
        <v>0</v>
      </c>
      <c r="I13" s="33">
        <v>0</v>
      </c>
      <c r="J13" s="33">
        <v>9000</v>
      </c>
      <c r="K13" s="33">
        <v>0</v>
      </c>
      <c r="L13" s="33">
        <v>300</v>
      </c>
      <c r="M13" s="33">
        <v>200</v>
      </c>
      <c r="N13" s="33">
        <v>200</v>
      </c>
      <c r="O13" s="33">
        <v>0</v>
      </c>
      <c r="P13" s="33">
        <v>10000</v>
      </c>
      <c r="Q13" s="33">
        <v>640</v>
      </c>
      <c r="R13" s="33">
        <v>500</v>
      </c>
      <c r="S13" s="33">
        <v>0</v>
      </c>
      <c r="T13" s="33">
        <v>500</v>
      </c>
      <c r="U13" s="33">
        <v>1000</v>
      </c>
      <c r="V13" s="33"/>
      <c r="W13" s="33"/>
      <c r="X13" s="33"/>
      <c r="Y13" s="33"/>
      <c r="Z13" s="26">
        <f t="shared" si="2"/>
        <v>32340</v>
      </c>
    </row>
    <row r="14" spans="1:26" ht="39.75" customHeight="1">
      <c r="A14" s="26">
        <f>IF(B14="","",ROWS($B$10:B14))</f>
        <v>5</v>
      </c>
      <c r="B14" s="46" t="str">
        <f>MASTER!C11</f>
        <v>GOVT UPPER PRIMARY SCHOOL, SODALHEDI</v>
      </c>
      <c r="C14" s="33"/>
      <c r="D14" s="33">
        <v>25000</v>
      </c>
      <c r="E14" s="33">
        <v>0</v>
      </c>
      <c r="F14" s="33">
        <v>0</v>
      </c>
      <c r="G14" s="33">
        <v>0</v>
      </c>
      <c r="H14" s="33">
        <v>0</v>
      </c>
      <c r="I14" s="33">
        <v>0</v>
      </c>
      <c r="J14" s="33">
        <v>9000</v>
      </c>
      <c r="K14" s="33">
        <v>0</v>
      </c>
      <c r="L14" s="33">
        <v>300</v>
      </c>
      <c r="M14" s="33">
        <v>200</v>
      </c>
      <c r="N14" s="33">
        <v>200</v>
      </c>
      <c r="O14" s="33">
        <v>0</v>
      </c>
      <c r="P14" s="33">
        <v>10000</v>
      </c>
      <c r="Q14" s="33">
        <v>640</v>
      </c>
      <c r="R14" s="33">
        <v>500</v>
      </c>
      <c r="S14" s="33">
        <v>0</v>
      </c>
      <c r="T14" s="33">
        <v>500</v>
      </c>
      <c r="U14" s="33">
        <v>1000</v>
      </c>
      <c r="V14" s="33"/>
      <c r="W14" s="33"/>
      <c r="X14" s="33"/>
      <c r="Y14" s="33"/>
      <c r="Z14" s="26">
        <f t="shared" si="2"/>
        <v>47340</v>
      </c>
    </row>
    <row r="15" spans="1:26" ht="39.75" customHeight="1">
      <c r="A15" s="26">
        <f>IF(B15="","",ROWS($B$10:B15))</f>
        <v>6</v>
      </c>
      <c r="B15" s="46" t="str">
        <f>MASTER!C12</f>
        <v>GOVT UPPER PRIMARY SCHOOL, SALPUR</v>
      </c>
      <c r="C15" s="33"/>
      <c r="D15" s="33">
        <v>25000</v>
      </c>
      <c r="E15" s="33">
        <v>0</v>
      </c>
      <c r="F15" s="33">
        <v>0</v>
      </c>
      <c r="G15" s="33">
        <v>0</v>
      </c>
      <c r="H15" s="33">
        <v>0</v>
      </c>
      <c r="I15" s="33">
        <v>0</v>
      </c>
      <c r="J15" s="33">
        <v>9000</v>
      </c>
      <c r="K15" s="33">
        <v>0</v>
      </c>
      <c r="L15" s="33">
        <v>300</v>
      </c>
      <c r="M15" s="33">
        <v>200</v>
      </c>
      <c r="N15" s="33">
        <v>200</v>
      </c>
      <c r="O15" s="33">
        <v>0</v>
      </c>
      <c r="P15" s="33">
        <v>10000</v>
      </c>
      <c r="Q15" s="33">
        <v>640</v>
      </c>
      <c r="R15" s="33">
        <v>500</v>
      </c>
      <c r="S15" s="33">
        <v>0</v>
      </c>
      <c r="T15" s="33">
        <v>500</v>
      </c>
      <c r="U15" s="33">
        <v>1000</v>
      </c>
      <c r="V15" s="33"/>
      <c r="W15" s="33"/>
      <c r="X15" s="33"/>
      <c r="Y15" s="33"/>
      <c r="Z15" s="26">
        <f t="shared" si="2"/>
        <v>47340</v>
      </c>
    </row>
    <row r="16" spans="1:26" ht="39.75" customHeight="1">
      <c r="A16" s="26">
        <f>IF(B16="","",ROWS($B$10:B16))</f>
        <v>7</v>
      </c>
      <c r="B16" s="46" t="str">
        <f>MASTER!C13</f>
        <v>MAA BADI DAY CARE CENTER, SALPURA</v>
      </c>
      <c r="C16" s="33"/>
      <c r="D16" s="33">
        <v>10000</v>
      </c>
      <c r="E16" s="33"/>
      <c r="F16" s="33"/>
      <c r="G16" s="33"/>
      <c r="H16" s="33"/>
      <c r="I16" s="33"/>
      <c r="J16" s="33">
        <v>5000</v>
      </c>
      <c r="K16" s="33"/>
      <c r="L16" s="33">
        <v>300</v>
      </c>
      <c r="M16" s="33">
        <v>200</v>
      </c>
      <c r="N16" s="33">
        <v>200</v>
      </c>
      <c r="O16" s="33"/>
      <c r="P16" s="33">
        <v>5000</v>
      </c>
      <c r="Q16" s="33">
        <v>640</v>
      </c>
      <c r="R16" s="33">
        <v>0</v>
      </c>
      <c r="S16" s="33"/>
      <c r="T16" s="33">
        <v>500</v>
      </c>
      <c r="U16" s="33">
        <v>1000</v>
      </c>
      <c r="V16" s="33"/>
      <c r="W16" s="33"/>
      <c r="X16" s="33"/>
      <c r="Y16" s="33"/>
      <c r="Z16" s="26">
        <f t="shared" si="2"/>
        <v>22840</v>
      </c>
    </row>
    <row r="17" spans="1:26" ht="39.75" customHeight="1">
      <c r="A17" s="26">
        <f>IF(B17="","",ROWS($B$10:B17))</f>
        <v>8</v>
      </c>
      <c r="B17" s="46">
        <f>MASTER!C14</f>
        <v>0</v>
      </c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26">
        <f t="shared" si="2"/>
        <v>0</v>
      </c>
    </row>
    <row r="18" spans="1:26" ht="39.75" customHeight="1">
      <c r="A18" s="26">
        <f>IF(B18="","",ROWS($B$10:B18))</f>
        <v>9</v>
      </c>
      <c r="B18" s="46">
        <f>MASTER!C15</f>
        <v>0</v>
      </c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26">
        <f t="shared" si="2"/>
        <v>0</v>
      </c>
    </row>
    <row r="19" spans="1:26" ht="39.75" customHeight="1">
      <c r="A19" s="26">
        <f>IF(B19="","",ROWS($B$10:B19))</f>
        <v>10</v>
      </c>
      <c r="B19" s="46">
        <f>MASTER!C16</f>
        <v>0</v>
      </c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26">
        <f t="shared" si="2"/>
        <v>0</v>
      </c>
    </row>
    <row r="20" spans="1:26" ht="39.75" customHeight="1">
      <c r="A20" s="26">
        <f>IF(B20="","",ROWS($B$10:B20))</f>
        <v>11</v>
      </c>
      <c r="B20" s="46">
        <f>MASTER!C17</f>
        <v>0</v>
      </c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26">
        <f t="shared" si="2"/>
        <v>0</v>
      </c>
    </row>
    <row r="21" spans="1:26" ht="39.75" customHeight="1">
      <c r="A21" s="26">
        <f>IF(B21="","",ROWS($B$10:B21))</f>
        <v>12</v>
      </c>
      <c r="B21" s="46">
        <f>MASTER!C18</f>
        <v>0</v>
      </c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26">
        <f t="shared" si="2"/>
        <v>0</v>
      </c>
    </row>
    <row r="22" spans="1:26" ht="39.75" customHeight="1">
      <c r="A22" s="26">
        <f>IF(B22="","",ROWS($B$10:B22))</f>
        <v>13</v>
      </c>
      <c r="B22" s="46">
        <f>MASTER!C19</f>
        <v>0</v>
      </c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26">
        <f t="shared" si="2"/>
        <v>0</v>
      </c>
    </row>
    <row r="23" spans="1:26" ht="39.75" customHeight="1">
      <c r="A23" s="26">
        <f>IF(B23="","",ROWS($B$10:B23))</f>
        <v>14</v>
      </c>
      <c r="B23" s="46">
        <f>MASTER!C20</f>
        <v>0</v>
      </c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26">
        <f t="shared" si="2"/>
        <v>0</v>
      </c>
    </row>
    <row r="24" spans="1:26" ht="39.75" customHeight="1">
      <c r="A24" s="26">
        <f>IF(B24="","",ROWS($B$10:B24))</f>
        <v>15</v>
      </c>
      <c r="B24" s="46">
        <f>MASTER!C21</f>
        <v>0</v>
      </c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26">
        <f t="shared" si="2"/>
        <v>0</v>
      </c>
    </row>
    <row r="25" spans="1:26" s="3" customFormat="1" ht="40.5" customHeight="1">
      <c r="A25" s="135" t="s">
        <v>44</v>
      </c>
      <c r="B25" s="136"/>
      <c r="C25" s="96">
        <f>SUM(C10:C24)</f>
        <v>50000</v>
      </c>
      <c r="D25" s="96">
        <f t="shared" ref="D25:Z25" si="3">SUM(D10:D24)</f>
        <v>90000</v>
      </c>
      <c r="E25" s="96">
        <f t="shared" si="3"/>
        <v>15000</v>
      </c>
      <c r="F25" s="96">
        <f t="shared" si="3"/>
        <v>5000</v>
      </c>
      <c r="G25" s="96">
        <f t="shared" si="3"/>
        <v>1000</v>
      </c>
      <c r="H25" s="96">
        <f t="shared" si="3"/>
        <v>1000</v>
      </c>
      <c r="I25" s="96">
        <f t="shared" si="3"/>
        <v>25000</v>
      </c>
      <c r="J25" s="96">
        <f t="shared" si="3"/>
        <v>50000</v>
      </c>
      <c r="K25" s="96">
        <f t="shared" si="3"/>
        <v>9150</v>
      </c>
      <c r="L25" s="96">
        <f t="shared" si="3"/>
        <v>2100</v>
      </c>
      <c r="M25" s="96">
        <f t="shared" si="3"/>
        <v>1400</v>
      </c>
      <c r="N25" s="96">
        <f t="shared" si="3"/>
        <v>1400</v>
      </c>
      <c r="O25" s="96">
        <f t="shared" si="3"/>
        <v>0</v>
      </c>
      <c r="P25" s="96">
        <f t="shared" si="3"/>
        <v>55000</v>
      </c>
      <c r="Q25" s="96">
        <f t="shared" si="3"/>
        <v>4480</v>
      </c>
      <c r="R25" s="96">
        <f t="shared" si="3"/>
        <v>3000</v>
      </c>
      <c r="S25" s="96">
        <f t="shared" si="3"/>
        <v>4500</v>
      </c>
      <c r="T25" s="96">
        <f t="shared" si="3"/>
        <v>3500</v>
      </c>
      <c r="U25" s="96">
        <f t="shared" si="3"/>
        <v>7000</v>
      </c>
      <c r="V25" s="96">
        <f t="shared" si="3"/>
        <v>0</v>
      </c>
      <c r="W25" s="96">
        <f t="shared" si="3"/>
        <v>0</v>
      </c>
      <c r="X25" s="96">
        <f t="shared" si="3"/>
        <v>0</v>
      </c>
      <c r="Y25" s="96">
        <f t="shared" si="3"/>
        <v>0</v>
      </c>
      <c r="Z25" s="50">
        <f t="shared" si="3"/>
        <v>328530</v>
      </c>
    </row>
  </sheetData>
  <sheetProtection password="FC12" sheet="1" objects="1" scenarios="1" formatRows="0"/>
  <mergeCells count="9">
    <mergeCell ref="A1:Z1"/>
    <mergeCell ref="C3:Z3"/>
    <mergeCell ref="A8:Z8"/>
    <mergeCell ref="A25:B25"/>
    <mergeCell ref="A2:Z2"/>
    <mergeCell ref="A3:B4"/>
    <mergeCell ref="A5:B5"/>
    <mergeCell ref="A6:B6"/>
    <mergeCell ref="A7:B7"/>
  </mergeCells>
  <conditionalFormatting sqref="W4:Y6 W9:Y9 C25:Z25 C7:Y7 B10:Z24">
    <cfRule type="cellIs" dxfId="12" priority="11" operator="equal">
      <formula>0</formula>
    </cfRule>
  </conditionalFormatting>
  <conditionalFormatting sqref="C7:Z7">
    <cfRule type="cellIs" dxfId="11" priority="4" operator="equal">
      <formula>0</formula>
    </cfRule>
  </conditionalFormatting>
  <conditionalFormatting sqref="C5:Z7">
    <cfRule type="cellIs" dxfId="10" priority="3" operator="equal">
      <formula>0</formula>
    </cfRule>
  </conditionalFormatting>
  <conditionalFormatting sqref="Z5">
    <cfRule type="cellIs" dxfId="9" priority="2" operator="equal">
      <formula>0</formula>
    </cfRule>
  </conditionalFormatting>
  <conditionalFormatting sqref="Z6">
    <cfRule type="cellIs" dxfId="8" priority="1" operator="equal">
      <formula>0</formula>
    </cfRule>
  </conditionalFormatting>
  <pageMargins left="0.7" right="0.7" top="0.32" bottom="0.75" header="0.3" footer="0.3"/>
  <pageSetup scale="42" orientation="landscape" verticalDpi="0" r:id="rId1"/>
  <headerFooter>
    <oddFooter>&amp;C&amp;"Arial Black,Regular"&amp;14RAJTEACHERS.NET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AB16"/>
  <sheetViews>
    <sheetView zoomScale="70" zoomScaleNormal="70" workbookViewId="0">
      <selection activeCell="O11" sqref="O11"/>
    </sheetView>
  </sheetViews>
  <sheetFormatPr defaultColWidth="0" defaultRowHeight="15" zeroHeight="1"/>
  <cols>
    <col min="1" max="1" width="5.5703125" style="60" customWidth="1"/>
    <col min="2" max="2" width="26.42578125" style="60" customWidth="1"/>
    <col min="3" max="3" width="9.5703125" style="60" customWidth="1"/>
    <col min="4" max="4" width="9" style="60" customWidth="1"/>
    <col min="5" max="5" width="7.7109375" style="60" customWidth="1"/>
    <col min="6" max="6" width="9.7109375" style="60" customWidth="1"/>
    <col min="7" max="7" width="7.42578125" style="60" customWidth="1"/>
    <col min="8" max="8" width="9.85546875" style="60" customWidth="1"/>
    <col min="9" max="10" width="10.28515625" style="60" customWidth="1"/>
    <col min="11" max="11" width="8.85546875" style="60" customWidth="1"/>
    <col min="12" max="13" width="9.140625" style="60" customWidth="1"/>
    <col min="14" max="14" width="8.7109375" style="60" customWidth="1"/>
    <col min="15" max="15" width="14.28515625" style="60" customWidth="1"/>
    <col min="16" max="17" width="9.140625" style="60" customWidth="1"/>
    <col min="18" max="18" width="14.42578125" style="60" customWidth="1"/>
    <col min="19" max="19" width="12.5703125" style="60" customWidth="1"/>
    <col min="20" max="20" width="14.85546875" style="60" customWidth="1"/>
    <col min="21" max="21" width="15.28515625" style="60" customWidth="1"/>
    <col min="22" max="22" width="11.42578125" style="60" customWidth="1"/>
    <col min="23" max="25" width="8" style="60" customWidth="1"/>
    <col min="26" max="26" width="17" style="60" customWidth="1"/>
    <col min="27" max="27" width="49" hidden="1" customWidth="1"/>
    <col min="28" max="28" width="51.85546875" hidden="1" customWidth="1"/>
    <col min="29" max="16384" width="9.140625" hidden="1"/>
  </cols>
  <sheetData>
    <row r="1" spans="1:28" ht="41.25" customHeight="1">
      <c r="A1" s="165" t="str">
        <f>CONCATENATE(MASTER!B2," ",MASTER!C2," ",MASTER!B3," ",MASTER!C3," ",MASTER!B4," ",MASTER!C4)</f>
        <v>dk;kZy; jktdh; mPp ek/;fed fo|ky;] xksj/kuiqjk CykWd vV# ftyk ckjka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6"/>
      <c r="U1" s="166"/>
      <c r="V1" s="166"/>
      <c r="W1" s="166"/>
      <c r="X1" s="166"/>
      <c r="Y1" s="166"/>
      <c r="Z1" s="188"/>
      <c r="AB1" s="40" t="str">
        <f>MASTER!C5</f>
        <v>GOVT SR. SECONDARY SCHOOL, GORDHANPURA</v>
      </c>
    </row>
    <row r="2" spans="1:28" ht="27.75" customHeight="1">
      <c r="A2" s="191" t="s">
        <v>38</v>
      </c>
      <c r="B2" s="192"/>
      <c r="C2" s="192"/>
      <c r="D2" s="192"/>
      <c r="E2" s="192"/>
      <c r="F2" s="192"/>
      <c r="G2" s="192"/>
      <c r="H2" s="193"/>
      <c r="I2" s="194" t="s">
        <v>100</v>
      </c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195"/>
      <c r="W2" s="195"/>
      <c r="X2" s="195"/>
      <c r="Y2" s="195"/>
      <c r="Z2" s="196"/>
      <c r="AB2" s="40" t="str">
        <f>MASTER!C8</f>
        <v>GOVT UPPER PRIMARY SCHOOL, KANWARPURA</v>
      </c>
    </row>
    <row r="3" spans="1:28" ht="28.5" customHeight="1">
      <c r="A3" s="177" t="s">
        <v>99</v>
      </c>
      <c r="B3" s="178"/>
      <c r="C3" s="178"/>
      <c r="D3" s="178"/>
      <c r="E3" s="178"/>
      <c r="F3" s="178"/>
      <c r="G3" s="178"/>
      <c r="H3" s="178"/>
      <c r="I3" s="178"/>
      <c r="J3" s="178"/>
      <c r="K3" s="178"/>
      <c r="L3" s="178"/>
      <c r="M3" s="178"/>
      <c r="N3" s="178"/>
      <c r="O3" s="178"/>
      <c r="P3" s="178"/>
      <c r="Q3" s="178"/>
      <c r="R3" s="178"/>
      <c r="S3" s="178"/>
      <c r="T3" s="178"/>
      <c r="U3" s="178"/>
      <c r="V3" s="178"/>
      <c r="W3" s="178"/>
      <c r="X3" s="178"/>
      <c r="Y3" s="178"/>
      <c r="Z3" s="179"/>
      <c r="AB3" s="40" t="str">
        <f>MASTER!C9</f>
        <v>GOVT UPPER PRIMARY SCHOOL, AMERT KHEDI</v>
      </c>
    </row>
    <row r="4" spans="1:28" ht="26.25" customHeight="1">
      <c r="A4" s="180" t="s">
        <v>93</v>
      </c>
      <c r="B4" s="181"/>
      <c r="C4" s="143" t="s">
        <v>46</v>
      </c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B4" s="40" t="str">
        <f>MASTER!C10</f>
        <v>GOVT UPPER PRIMARY SCHOOL, HANUMAT KHEDA</v>
      </c>
    </row>
    <row r="5" spans="1:28" s="8" customFormat="1" ht="89.25" customHeight="1">
      <c r="A5" s="182"/>
      <c r="B5" s="183"/>
      <c r="C5" s="44" t="str">
        <f>MASTER!H8</f>
        <v>CSG SEC. GRANT</v>
      </c>
      <c r="D5" s="44" t="str">
        <f>MASTER!H9</f>
        <v>CSG ELE.GRANT</v>
      </c>
      <c r="E5" s="44" t="str">
        <f>MASTER!H10</f>
        <v>CRC GRANT</v>
      </c>
      <c r="F5" s="44" t="str">
        <f>MASTER!H11</f>
        <v>MEETING AND TA GRANT</v>
      </c>
      <c r="G5" s="44" t="str">
        <f>MASTER!H12</f>
        <v>TLM GRANT</v>
      </c>
      <c r="H5" s="44" t="str">
        <f>MASTER!H13</f>
        <v>MOBILITY SPOT GRANT</v>
      </c>
      <c r="I5" s="44" t="str">
        <f>MASTER!H14</f>
        <v>SEONDARY SPORTS GRANT</v>
      </c>
      <c r="J5" s="44" t="str">
        <f>MASTER!H15</f>
        <v>ELEMENTRY SPORTS GRANT</v>
      </c>
      <c r="K5" s="44" t="str">
        <f>MASTER!H16</f>
        <v>PEEO OLYMPIC GRANT</v>
      </c>
      <c r="L5" s="44" t="str">
        <f>MASTER!H17</f>
        <v>SAMUDAYIK JAGRATI</v>
      </c>
      <c r="M5" s="44" t="str">
        <f>MASTER!H18</f>
        <v>APNI LADO GRANT</v>
      </c>
      <c r="N5" s="44" t="str">
        <f>MASTER!H19</f>
        <v>BAAL SAMAROH</v>
      </c>
      <c r="O5" s="44" t="str">
        <f>MASTER!H20</f>
        <v>SPORT FOR MODAL GREEN SCHOOL GRANT</v>
      </c>
      <c r="P5" s="44" t="str">
        <f>MASTER!H21</f>
        <v>SAMAGRA VIKAS EVAM PARYAVARAN</v>
      </c>
      <c r="Q5" s="44" t="str">
        <f>MASTER!H22</f>
        <v>VOULENTERS TRAINING</v>
      </c>
      <c r="R5" s="44" t="str">
        <f>MASTER!H23</f>
        <v>EK BHARAT SURAKSHIT BHARAT ACTIVITY</v>
      </c>
      <c r="S5" s="44" t="str">
        <f>MASTER!H24</f>
        <v>GENDOR ACTIVITY KISHORI MELA</v>
      </c>
      <c r="T5" s="44" t="str">
        <f>MASTER!H25</f>
        <v>GENDOR ACTIVITY SURKSHA AVAM DIGITAL LEARNING</v>
      </c>
      <c r="U5" s="44" t="str">
        <f>MASTER!H26</f>
        <v>GENDOR ACTIVITY VIDHYALAY EVAM VATAVARAN</v>
      </c>
      <c r="V5" s="44" t="str">
        <f>MASTER!H27</f>
        <v>VOCATIONAL EDUCATION</v>
      </c>
      <c r="W5" s="44">
        <f>MASTER!H28</f>
        <v>0</v>
      </c>
      <c r="X5" s="44">
        <f>MASTER!H29</f>
        <v>0</v>
      </c>
      <c r="Y5" s="44">
        <f>MASTER!H30</f>
        <v>0</v>
      </c>
      <c r="Z5" s="45" t="s">
        <v>36</v>
      </c>
      <c r="AB5" s="40" t="str">
        <f>MASTER!C11</f>
        <v>GOVT UPPER PRIMARY SCHOOL, SODALHEDI</v>
      </c>
    </row>
    <row r="6" spans="1:28" s="8" customFormat="1" ht="41.25" customHeight="1">
      <c r="A6" s="184" t="s">
        <v>94</v>
      </c>
      <c r="B6" s="185"/>
      <c r="C6" s="28">
        <f>VLOOKUP($A$2,RECEIVED!B1:Z18,2,0)</f>
        <v>0</v>
      </c>
      <c r="D6" s="28">
        <f>VLOOKUP($A$2,RECEIVED!B1:Z18,3,0)</f>
        <v>10000</v>
      </c>
      <c r="E6" s="28">
        <f>VLOOKUP($A$2,RECEIVED!B1:Z18,4,0)</f>
        <v>0</v>
      </c>
      <c r="F6" s="28">
        <f>VLOOKUP($A$2,RECEIVED!B1:Z18,5,0)</f>
        <v>0</v>
      </c>
      <c r="G6" s="28">
        <f>VLOOKUP($A$2,RECEIVED!B1:Z18,6,0)</f>
        <v>0</v>
      </c>
      <c r="H6" s="28">
        <f>VLOOKUP($A$2,RECEIVED!B1:Z18,7,0)</f>
        <v>0</v>
      </c>
      <c r="I6" s="28">
        <f>VLOOKUP($A$2,RECEIVED!B1:Z18,8,0)</f>
        <v>0</v>
      </c>
      <c r="J6" s="28">
        <f>VLOOKUP($A$2,RECEIVED!B1:Z18,9,0)</f>
        <v>9000</v>
      </c>
      <c r="K6" s="28">
        <f>VLOOKUP($A$2,RECEIVED!B1:Z18,10,0)</f>
        <v>0</v>
      </c>
      <c r="L6" s="28">
        <f>VLOOKUP($A$2,RECEIVED!B1:Z18,11,0)</f>
        <v>300</v>
      </c>
      <c r="M6" s="28">
        <f>VLOOKUP($A$2,RECEIVED!B1:Z18,12,0)</f>
        <v>200</v>
      </c>
      <c r="N6" s="28">
        <f>VLOOKUP($A$2,RECEIVED!B1:Z18,13,0)</f>
        <v>200</v>
      </c>
      <c r="O6" s="28">
        <f>VLOOKUP($A$2,RECEIVED!B1:Z18,14,0)</f>
        <v>0</v>
      </c>
      <c r="P6" s="28">
        <f>VLOOKUP($A$2,RECEIVED!B1:Z18,15,0)</f>
        <v>10000</v>
      </c>
      <c r="Q6" s="28">
        <f>VLOOKUP($A$2,RECEIVED!B1:Z18,16,0)</f>
        <v>640</v>
      </c>
      <c r="R6" s="28">
        <f>VLOOKUP($A$2,RECEIVED!B1:Z18,17,0)</f>
        <v>500</v>
      </c>
      <c r="S6" s="28">
        <f>VLOOKUP($A$2,RECEIVED!B1:Z18,18,0)</f>
        <v>0</v>
      </c>
      <c r="T6" s="28">
        <f>VLOOKUP($A$2,RECEIVED!B1:Z18,19,0)</f>
        <v>500</v>
      </c>
      <c r="U6" s="28">
        <f>VLOOKUP($A$2,RECEIVED!B1:Z18,20,0)</f>
        <v>1000</v>
      </c>
      <c r="V6" s="28">
        <f>VLOOKUP($A$2,RECEIVED!B1:Z18,21,0)</f>
        <v>0</v>
      </c>
      <c r="W6" s="28">
        <f>VLOOKUP($A$2,RECEIVED!B1:Z18,22,0)</f>
        <v>0</v>
      </c>
      <c r="X6" s="28">
        <f>VLOOKUP($A$2,RECEIVED!B1:Z18,23,0)</f>
        <v>0</v>
      </c>
      <c r="Y6" s="28">
        <f>VLOOKUP($A$2,RECEIVED!B1:Z18,24,0)</f>
        <v>0</v>
      </c>
      <c r="Z6" s="26">
        <f>SUM(C6:Y6)</f>
        <v>32340</v>
      </c>
      <c r="AB6" s="40" t="str">
        <f>MASTER!C12</f>
        <v>GOVT UPPER PRIMARY SCHOOL, SALPUR</v>
      </c>
    </row>
    <row r="7" spans="1:28" s="8" customFormat="1" ht="41.25" customHeight="1">
      <c r="A7" s="184" t="s">
        <v>95</v>
      </c>
      <c r="B7" s="185"/>
      <c r="C7" s="28">
        <f>VLOOKUP(A2,Expenditure!B10:Z24,2,0)</f>
        <v>0</v>
      </c>
      <c r="D7" s="28">
        <f>VLOOKUP(A2,Expenditure!B10:Z24,3,0)</f>
        <v>10000</v>
      </c>
      <c r="E7" s="28">
        <f>VLOOKUP(A2,Expenditure!B10:Z24,4,0)</f>
        <v>0</v>
      </c>
      <c r="F7" s="28">
        <f>VLOOKUP(A2,Expenditure!B10:Z24,5,0)</f>
        <v>0</v>
      </c>
      <c r="G7" s="28">
        <f>VLOOKUP(A2,Expenditure!B10:Z24,6,0)</f>
        <v>0</v>
      </c>
      <c r="H7" s="28">
        <f>VLOOKUP(A2,Expenditure!B10:Z24,7,0)</f>
        <v>0</v>
      </c>
      <c r="I7" s="28">
        <f>VLOOKUP(A2,Expenditure!B10:Z24,8,0)</f>
        <v>0</v>
      </c>
      <c r="J7" s="28">
        <f>VLOOKUP(A2,Expenditure!B10:Z24,9,0)</f>
        <v>9000</v>
      </c>
      <c r="K7" s="28">
        <f>VLOOKUP(A2,Expenditure!B10:Z24,10,0)</f>
        <v>0</v>
      </c>
      <c r="L7" s="28">
        <f>VLOOKUP(A2,Expenditure!B10:Z24,11,0)</f>
        <v>300</v>
      </c>
      <c r="M7" s="28">
        <f>VLOOKUP(A2,Expenditure!B10:Z24,12,0)</f>
        <v>200</v>
      </c>
      <c r="N7" s="28">
        <f>N11</f>
        <v>200</v>
      </c>
      <c r="O7" s="28">
        <f>VLOOKUP(A2,Expenditure!B10:Z24,14,0)</f>
        <v>0</v>
      </c>
      <c r="P7" s="28">
        <f>VLOOKUP(A2,Expenditure!B10:Z24,15,0)</f>
        <v>10000</v>
      </c>
      <c r="Q7" s="28">
        <f>VLOOKUP(A2,Expenditure!B10:Z24,16,0)</f>
        <v>640</v>
      </c>
      <c r="R7" s="28">
        <f>VLOOKUP(A2,Expenditure!B10:Z24,17,0)</f>
        <v>500</v>
      </c>
      <c r="S7" s="28">
        <f>VLOOKUP(A2,Expenditure!B10:Z24,18,0)</f>
        <v>0</v>
      </c>
      <c r="T7" s="28">
        <f>VLOOKUP(A2,Expenditure!B10:Z24,19,0)</f>
        <v>500</v>
      </c>
      <c r="U7" s="28">
        <f>VLOOKUP(A2,Expenditure!B10:Z24,20,0)</f>
        <v>1000</v>
      </c>
      <c r="V7" s="28">
        <f>VLOOKUP(A2,Expenditure!B10:Z24,21,0)</f>
        <v>0</v>
      </c>
      <c r="W7" s="28">
        <f>VLOOKUP(A2,Expenditure!B10:Z24,22,0)</f>
        <v>0</v>
      </c>
      <c r="X7" s="28">
        <f>VLOOKUP(A2,Expenditure!B10:Z24,23,0)</f>
        <v>0</v>
      </c>
      <c r="Y7" s="28">
        <f>VLOOKUP(A2,Expenditure!B10:Z24,24,0)</f>
        <v>0</v>
      </c>
      <c r="Z7" s="26">
        <f>SUM(C7:Y7)</f>
        <v>32340</v>
      </c>
      <c r="AB7" s="40" t="str">
        <f>MASTER!C13</f>
        <v>MAA BADI DAY CARE CENTER, SALPURA</v>
      </c>
    </row>
    <row r="8" spans="1:28" ht="41.25" customHeight="1">
      <c r="A8" s="186" t="s">
        <v>96</v>
      </c>
      <c r="B8" s="187"/>
      <c r="C8" s="47">
        <f>C6-C7</f>
        <v>0</v>
      </c>
      <c r="D8" s="47">
        <f t="shared" ref="D8:Y8" si="0">D6-D7</f>
        <v>0</v>
      </c>
      <c r="E8" s="47">
        <f t="shared" si="0"/>
        <v>0</v>
      </c>
      <c r="F8" s="47">
        <f t="shared" si="0"/>
        <v>0</v>
      </c>
      <c r="G8" s="47">
        <f t="shared" si="0"/>
        <v>0</v>
      </c>
      <c r="H8" s="47">
        <f t="shared" si="0"/>
        <v>0</v>
      </c>
      <c r="I8" s="47">
        <f t="shared" si="0"/>
        <v>0</v>
      </c>
      <c r="J8" s="47">
        <f t="shared" si="0"/>
        <v>0</v>
      </c>
      <c r="K8" s="47">
        <f t="shared" si="0"/>
        <v>0</v>
      </c>
      <c r="L8" s="47">
        <f t="shared" si="0"/>
        <v>0</v>
      </c>
      <c r="M8" s="47">
        <f t="shared" si="0"/>
        <v>0</v>
      </c>
      <c r="N8" s="47">
        <f t="shared" si="0"/>
        <v>0</v>
      </c>
      <c r="O8" s="47">
        <f t="shared" si="0"/>
        <v>0</v>
      </c>
      <c r="P8" s="47">
        <f t="shared" si="0"/>
        <v>0</v>
      </c>
      <c r="Q8" s="47">
        <f t="shared" si="0"/>
        <v>0</v>
      </c>
      <c r="R8" s="47">
        <f t="shared" si="0"/>
        <v>0</v>
      </c>
      <c r="S8" s="47">
        <f t="shared" si="0"/>
        <v>0</v>
      </c>
      <c r="T8" s="47">
        <f t="shared" si="0"/>
        <v>0</v>
      </c>
      <c r="U8" s="47">
        <f t="shared" si="0"/>
        <v>0</v>
      </c>
      <c r="V8" s="47">
        <f t="shared" si="0"/>
        <v>0</v>
      </c>
      <c r="W8" s="47">
        <f t="shared" si="0"/>
        <v>0</v>
      </c>
      <c r="X8" s="47">
        <f t="shared" si="0"/>
        <v>0</v>
      </c>
      <c r="Y8" s="47">
        <f t="shared" si="0"/>
        <v>0</v>
      </c>
      <c r="Z8" s="26">
        <f>SUM(C8:Y8)</f>
        <v>0</v>
      </c>
      <c r="AB8" s="40">
        <f>MASTER!C14</f>
        <v>0</v>
      </c>
    </row>
    <row r="9" spans="1:28" ht="33" customHeight="1">
      <c r="A9" s="176" t="s">
        <v>101</v>
      </c>
      <c r="B9" s="176"/>
      <c r="C9" s="176"/>
      <c r="D9" s="176"/>
      <c r="E9" s="176"/>
      <c r="F9" s="176"/>
      <c r="G9" s="176"/>
      <c r="H9" s="176"/>
      <c r="I9" s="176"/>
      <c r="J9" s="176"/>
      <c r="K9" s="176"/>
      <c r="L9" s="176"/>
      <c r="M9" s="176"/>
      <c r="N9" s="176"/>
      <c r="O9" s="176"/>
      <c r="P9" s="176"/>
      <c r="Q9" s="176"/>
      <c r="R9" s="176"/>
      <c r="S9" s="176"/>
      <c r="T9" s="176"/>
      <c r="U9" s="176"/>
      <c r="V9" s="176"/>
      <c r="W9" s="176"/>
      <c r="X9" s="176"/>
      <c r="Y9" s="176"/>
      <c r="Z9" s="176"/>
      <c r="AB9" s="40">
        <f>MASTER!C15</f>
        <v>0</v>
      </c>
    </row>
    <row r="10" spans="1:28" s="12" customFormat="1" ht="98.25" customHeight="1">
      <c r="A10" s="73" t="s">
        <v>98</v>
      </c>
      <c r="B10" s="54" t="s">
        <v>33</v>
      </c>
      <c r="C10" s="44" t="str">
        <f>MASTER!H8</f>
        <v>CSG SEC. GRANT</v>
      </c>
      <c r="D10" s="44" t="str">
        <f>MASTER!H9</f>
        <v>CSG ELE.GRANT</v>
      </c>
      <c r="E10" s="44" t="str">
        <f>MASTER!H10</f>
        <v>CRC GRANT</v>
      </c>
      <c r="F10" s="44" t="str">
        <f>MASTER!H11</f>
        <v>MEETING AND TA GRANT</v>
      </c>
      <c r="G10" s="44" t="str">
        <f>MASTER!H12</f>
        <v>TLM GRANT</v>
      </c>
      <c r="H10" s="44" t="str">
        <f>MASTER!H13</f>
        <v>MOBILITY SPOT GRANT</v>
      </c>
      <c r="I10" s="44" t="str">
        <f>MASTER!H14</f>
        <v>SEONDARY SPORTS GRANT</v>
      </c>
      <c r="J10" s="44" t="str">
        <f>MASTER!H15</f>
        <v>ELEMENTRY SPORTS GRANT</v>
      </c>
      <c r="K10" s="44" t="str">
        <f>MASTER!H16</f>
        <v>PEEO OLYMPIC GRANT</v>
      </c>
      <c r="L10" s="44" t="str">
        <f>MASTER!H17</f>
        <v>SAMUDAYIK JAGRATI</v>
      </c>
      <c r="M10" s="44" t="str">
        <f>MASTER!H18</f>
        <v>APNI LADO GRANT</v>
      </c>
      <c r="N10" s="44" t="str">
        <f>MASTER!H19</f>
        <v>BAAL SAMAROH</v>
      </c>
      <c r="O10" s="44" t="str">
        <f>MASTER!H20</f>
        <v>SPORT FOR MODAL GREEN SCHOOL GRANT</v>
      </c>
      <c r="P10" s="44" t="str">
        <f>MASTER!H21</f>
        <v>SAMAGRA VIKAS EVAM PARYAVARAN</v>
      </c>
      <c r="Q10" s="44" t="str">
        <f>MASTER!H22</f>
        <v>VOULENTERS TRAINING</v>
      </c>
      <c r="R10" s="44" t="str">
        <f>MASTER!H23</f>
        <v>EK BHARAT SURAKSHIT BHARAT ACTIVITY</v>
      </c>
      <c r="S10" s="44" t="str">
        <f>MASTER!H24</f>
        <v>GENDOR ACTIVITY KISHORI MELA</v>
      </c>
      <c r="T10" s="44" t="str">
        <f>MASTER!H25</f>
        <v>GENDOR ACTIVITY SURKSHA AVAM DIGITAL LEARNING</v>
      </c>
      <c r="U10" s="44" t="str">
        <f>MASTER!H26</f>
        <v>GENDOR ACTIVITY VIDHYALAY EVAM VATAVARAN</v>
      </c>
      <c r="V10" s="44" t="str">
        <f>MASTER!H27</f>
        <v>VOCATIONAL EDUCATION</v>
      </c>
      <c r="W10" s="44">
        <f>MASTER!H28</f>
        <v>0</v>
      </c>
      <c r="X10" s="44">
        <f>MASTER!H29</f>
        <v>0</v>
      </c>
      <c r="Y10" s="44">
        <f>MASTER!H30</f>
        <v>0</v>
      </c>
      <c r="Z10" s="45" t="s">
        <v>36</v>
      </c>
      <c r="AB10" s="40">
        <f>MASTER!C16</f>
        <v>0</v>
      </c>
    </row>
    <row r="11" spans="1:28" ht="92.25" customHeight="1">
      <c r="A11" s="26">
        <f>IF(B11="","",1)</f>
        <v>1</v>
      </c>
      <c r="B11" s="46" t="str">
        <f>VLOOKUP($A$2,RECEIVED!B1:Z18,1,0)</f>
        <v>GOVT UPPER PRIMARY SCHOOL, KANWARPURA</v>
      </c>
      <c r="C11" s="47">
        <f>VLOOKUP(A2,Expenditure!B10:Z24,2,0)</f>
        <v>0</v>
      </c>
      <c r="D11" s="47">
        <f>VLOOKUP(A2,Expenditure!B10:Z24,3,0)</f>
        <v>10000</v>
      </c>
      <c r="E11" s="47">
        <f>VLOOKUP($A$2,RECEIVED!B1:Z18,4,0)</f>
        <v>0</v>
      </c>
      <c r="F11" s="47">
        <f>VLOOKUP($A$2,RECEIVED!B1:Z18,5,0)</f>
        <v>0</v>
      </c>
      <c r="G11" s="47">
        <f>VLOOKUP(A2,Expenditure!B10:Z24,6,0)</f>
        <v>0</v>
      </c>
      <c r="H11" s="47">
        <f>VLOOKUP(A2,Expenditure!B10:Z24,7,0)</f>
        <v>0</v>
      </c>
      <c r="I11" s="47">
        <f>VLOOKUP(A2,Expenditure!B10:Z24,8,0)</f>
        <v>0</v>
      </c>
      <c r="J11" s="47">
        <f>VLOOKUP(A2,Expenditure!B10:Z24,9,0)</f>
        <v>9000</v>
      </c>
      <c r="K11" s="47">
        <f>VLOOKUP(A2,Expenditure!B10:Z24,10,0)</f>
        <v>0</v>
      </c>
      <c r="L11" s="47">
        <f>VLOOKUP(A2,Expenditure!B10:Z24,11,0)</f>
        <v>300</v>
      </c>
      <c r="M11" s="47">
        <f>VLOOKUP(A2,Expenditure!B10:Z24,12,0)</f>
        <v>200</v>
      </c>
      <c r="N11" s="47">
        <f>VLOOKUP(A2,Expenditure!B10:Z24,13,0)</f>
        <v>200</v>
      </c>
      <c r="O11" s="47">
        <f>VLOOKUP(A2,Expenditure!B10:Z24,14,0)</f>
        <v>0</v>
      </c>
      <c r="P11" s="47">
        <f>VLOOKUP(A2,Expenditure!B10:Z24,15,0)</f>
        <v>10000</v>
      </c>
      <c r="Q11" s="47">
        <f>VLOOKUP(A2,Expenditure!B10:Z24,16,0)</f>
        <v>640</v>
      </c>
      <c r="R11" s="47">
        <f>VLOOKUP(A2,Expenditure!B10:Z24,17,0)</f>
        <v>500</v>
      </c>
      <c r="S11" s="47">
        <f>VLOOKUP(A2,Expenditure!B10:Z24,18,0)</f>
        <v>0</v>
      </c>
      <c r="T11" s="47">
        <f>VLOOKUP(A2,Expenditure!B10:Z24,19,0)</f>
        <v>500</v>
      </c>
      <c r="U11" s="47">
        <f>VLOOKUP(A2,Expenditure!B10:Z24,20,0)</f>
        <v>1000</v>
      </c>
      <c r="V11" s="47">
        <f>VLOOKUP(A2,Expenditure!B10:Z24,21,0)</f>
        <v>0</v>
      </c>
      <c r="W11" s="47">
        <f>VLOOKUP(A2,Expenditure!B10:Z24,22,0)</f>
        <v>0</v>
      </c>
      <c r="X11" s="47">
        <f>VLOOKUP(A2,Expenditure!B10:Z24,23,0)</f>
        <v>0</v>
      </c>
      <c r="Y11" s="47">
        <f>VLOOKUP(A2,Expenditure!B10:Z24,24,0)</f>
        <v>0</v>
      </c>
      <c r="Z11" s="26">
        <f>SUM(C11:Y11)</f>
        <v>32340</v>
      </c>
      <c r="AA11" t="str">
        <f>MASTER!C5</f>
        <v>GOVT SR. SECONDARY SCHOOL, GORDHANPURA</v>
      </c>
      <c r="AB11" s="40">
        <f>MASTER!C17</f>
        <v>0</v>
      </c>
    </row>
    <row r="12" spans="1:28" s="3" customFormat="1" ht="44.25" customHeight="1">
      <c r="A12" s="189" t="s">
        <v>43</v>
      </c>
      <c r="B12" s="190"/>
      <c r="C12" s="50">
        <f t="shared" ref="C12:Z12" si="1">SUM(C11:C11)</f>
        <v>0</v>
      </c>
      <c r="D12" s="50">
        <f t="shared" si="1"/>
        <v>10000</v>
      </c>
      <c r="E12" s="50">
        <f t="shared" si="1"/>
        <v>0</v>
      </c>
      <c r="F12" s="50">
        <f t="shared" si="1"/>
        <v>0</v>
      </c>
      <c r="G12" s="50">
        <f t="shared" si="1"/>
        <v>0</v>
      </c>
      <c r="H12" s="50">
        <f t="shared" si="1"/>
        <v>0</v>
      </c>
      <c r="I12" s="50">
        <f t="shared" si="1"/>
        <v>0</v>
      </c>
      <c r="J12" s="50">
        <f t="shared" si="1"/>
        <v>9000</v>
      </c>
      <c r="K12" s="50">
        <f t="shared" si="1"/>
        <v>0</v>
      </c>
      <c r="L12" s="50">
        <f t="shared" si="1"/>
        <v>300</v>
      </c>
      <c r="M12" s="50">
        <f t="shared" si="1"/>
        <v>200</v>
      </c>
      <c r="N12" s="50">
        <f t="shared" si="1"/>
        <v>200</v>
      </c>
      <c r="O12" s="50">
        <f t="shared" si="1"/>
        <v>0</v>
      </c>
      <c r="P12" s="50">
        <f t="shared" si="1"/>
        <v>10000</v>
      </c>
      <c r="Q12" s="50">
        <f t="shared" si="1"/>
        <v>640</v>
      </c>
      <c r="R12" s="50">
        <f t="shared" si="1"/>
        <v>500</v>
      </c>
      <c r="S12" s="50">
        <f t="shared" si="1"/>
        <v>0</v>
      </c>
      <c r="T12" s="50">
        <f t="shared" si="1"/>
        <v>500</v>
      </c>
      <c r="U12" s="50">
        <f t="shared" si="1"/>
        <v>1000</v>
      </c>
      <c r="V12" s="50">
        <f t="shared" si="1"/>
        <v>0</v>
      </c>
      <c r="W12" s="50">
        <f t="shared" si="1"/>
        <v>0</v>
      </c>
      <c r="X12" s="50">
        <f t="shared" si="1"/>
        <v>0</v>
      </c>
      <c r="Y12" s="50">
        <f t="shared" si="1"/>
        <v>0</v>
      </c>
      <c r="Z12" s="50">
        <f t="shared" si="1"/>
        <v>32340</v>
      </c>
      <c r="AA12" s="40">
        <f>MASTER!C22</f>
        <v>0</v>
      </c>
      <c r="AB12" s="40">
        <f>MASTER!C18</f>
        <v>0</v>
      </c>
    </row>
    <row r="13" spans="1:28" hidden="1">
      <c r="AB13" s="40">
        <f>MASTER!C19</f>
        <v>0</v>
      </c>
    </row>
    <row r="14" spans="1:28" hidden="1">
      <c r="AB14" s="40">
        <f>MASTER!C20</f>
        <v>0</v>
      </c>
    </row>
    <row r="15" spans="1:28" hidden="1">
      <c r="AB15" s="40">
        <f>MASTER!C21</f>
        <v>0</v>
      </c>
    </row>
    <row r="16" spans="1:28" hidden="1">
      <c r="AB16" s="40">
        <f>MASTER!C22</f>
        <v>0</v>
      </c>
    </row>
  </sheetData>
  <sheetProtection password="FC12" sheet="1" objects="1" scenarios="1" formatRows="0"/>
  <mergeCells count="11">
    <mergeCell ref="A8:B8"/>
    <mergeCell ref="A9:Z9"/>
    <mergeCell ref="A12:B12"/>
    <mergeCell ref="A2:H2"/>
    <mergeCell ref="I2:Z2"/>
    <mergeCell ref="A7:B7"/>
    <mergeCell ref="A1:Z1"/>
    <mergeCell ref="A3:Z3"/>
    <mergeCell ref="A4:B5"/>
    <mergeCell ref="C4:Z4"/>
    <mergeCell ref="A6:B6"/>
  </mergeCells>
  <conditionalFormatting sqref="C12:Z12 W5:Y7 W10:Y10 C8:Y8 B11:Z11">
    <cfRule type="cellIs" dxfId="7" priority="5" operator="equal">
      <formula>0</formula>
    </cfRule>
  </conditionalFormatting>
  <conditionalFormatting sqref="C6:Z8">
    <cfRule type="cellIs" dxfId="6" priority="4" operator="equal">
      <formula>0</formula>
    </cfRule>
  </conditionalFormatting>
  <dataValidations count="1">
    <dataValidation type="list" allowBlank="1" showInputMessage="1" showErrorMessage="1" sqref="A2:H2">
      <formula1>$AB$1:$AB$16</formula1>
    </dataValidation>
  </dataValidations>
  <pageMargins left="0.7" right="0.7" top="0.42" bottom="0.75" header="0.3" footer="0.3"/>
  <pageSetup scale="43" orientation="landscape" verticalDpi="0" r:id="rId1"/>
  <headerFooter>
    <oddFooter>&amp;C&amp;"Arial Black,Regular"&amp;14RAJTEACHERS.NET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Z20"/>
  <sheetViews>
    <sheetView zoomScale="85" zoomScaleNormal="85" workbookViewId="0">
      <selection activeCell="B3" sqref="B3"/>
    </sheetView>
  </sheetViews>
  <sheetFormatPr defaultRowHeight="15"/>
  <cols>
    <col min="1" max="1" width="4.42578125" customWidth="1"/>
    <col min="2" max="2" width="34.42578125" customWidth="1"/>
    <col min="3" max="3" width="9.5703125" customWidth="1"/>
    <col min="4" max="4" width="9" customWidth="1"/>
    <col min="5" max="5" width="7.7109375" customWidth="1"/>
    <col min="6" max="6" width="9.7109375" customWidth="1"/>
    <col min="7" max="7" width="7.42578125" customWidth="1"/>
    <col min="8" max="8" width="9.85546875" customWidth="1"/>
    <col min="9" max="10" width="10.28515625" customWidth="1"/>
    <col min="11" max="11" width="8.85546875" customWidth="1"/>
    <col min="12" max="12" width="9.140625" customWidth="1"/>
    <col min="14" max="14" width="8.7109375" customWidth="1"/>
    <col min="15" max="15" width="14.28515625" customWidth="1"/>
    <col min="18" max="18" width="14.42578125" customWidth="1"/>
    <col min="19" max="19" width="12.5703125" customWidth="1"/>
    <col min="20" max="20" width="14.85546875" customWidth="1"/>
    <col min="21" max="21" width="15.28515625" customWidth="1"/>
    <col min="22" max="22" width="11.42578125" customWidth="1"/>
    <col min="23" max="25" width="8" customWidth="1"/>
    <col min="26" max="26" width="12.140625" customWidth="1"/>
  </cols>
  <sheetData>
    <row r="1" spans="1:26" ht="26.25" customHeight="1">
      <c r="A1" s="201" t="s">
        <v>32</v>
      </c>
      <c r="B1" s="202" t="s">
        <v>33</v>
      </c>
      <c r="C1" s="203" t="s">
        <v>46</v>
      </c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  <c r="R1" s="203"/>
      <c r="S1" s="203"/>
      <c r="T1" s="203"/>
      <c r="U1" s="203"/>
      <c r="V1" s="203"/>
      <c r="W1" s="203"/>
      <c r="X1" s="203"/>
      <c r="Y1" s="203"/>
      <c r="Z1" s="203"/>
    </row>
    <row r="2" spans="1:26" s="8" customFormat="1" ht="54" customHeight="1">
      <c r="A2" s="201"/>
      <c r="B2" s="202"/>
      <c r="C2" s="9" t="str">
        <f>MASTER!H8</f>
        <v>CSG SEC. GRANT</v>
      </c>
      <c r="D2" s="9" t="str">
        <f>MASTER!H9</f>
        <v>CSG ELE.GRANT</v>
      </c>
      <c r="E2" s="9" t="str">
        <f>MASTER!H10</f>
        <v>CRC GRANT</v>
      </c>
      <c r="F2" s="10" t="str">
        <f>MASTER!H11</f>
        <v>MEETING AND TA GRANT</v>
      </c>
      <c r="G2" s="10" t="str">
        <f>MASTER!H12</f>
        <v>TLM GRANT</v>
      </c>
      <c r="H2" s="10" t="str">
        <f>MASTER!H13</f>
        <v>MOBILITY SPOT GRANT</v>
      </c>
      <c r="I2" s="10" t="str">
        <f>MASTER!H14</f>
        <v>SEONDARY SPORTS GRANT</v>
      </c>
      <c r="J2" s="10" t="str">
        <f>MASTER!H15</f>
        <v>ELEMENTRY SPORTS GRANT</v>
      </c>
      <c r="K2" s="10" t="str">
        <f>MASTER!H16</f>
        <v>PEEO OLYMPIC GRANT</v>
      </c>
      <c r="L2" s="10" t="str">
        <f>MASTER!H17</f>
        <v>SAMUDAYIK JAGRATI</v>
      </c>
      <c r="M2" s="10" t="str">
        <f>MASTER!H18</f>
        <v>APNI LADO GRANT</v>
      </c>
      <c r="N2" s="10" t="str">
        <f>MASTER!H19</f>
        <v>BAAL SAMAROH</v>
      </c>
      <c r="O2" s="10" t="str">
        <f>MASTER!H20</f>
        <v>SPORT FOR MODAL GREEN SCHOOL GRANT</v>
      </c>
      <c r="P2" s="10" t="str">
        <f>MASTER!H21</f>
        <v>SAMAGRA VIKAS EVAM PARYAVARAN</v>
      </c>
      <c r="Q2" s="10" t="str">
        <f>MASTER!H22</f>
        <v>VOULENTERS TRAINING</v>
      </c>
      <c r="R2" s="10" t="str">
        <f>MASTER!H23</f>
        <v>EK BHARAT SURAKSHIT BHARAT ACTIVITY</v>
      </c>
      <c r="S2" s="10" t="str">
        <f>MASTER!H24</f>
        <v>GENDOR ACTIVITY KISHORI MELA</v>
      </c>
      <c r="T2" s="10" t="str">
        <f>MASTER!H25</f>
        <v>GENDOR ACTIVITY SURKSHA AVAM DIGITAL LEARNING</v>
      </c>
      <c r="U2" s="10" t="str">
        <f>MASTER!H26</f>
        <v>GENDOR ACTIVITY VIDHYALAY EVAM VATAVARAN</v>
      </c>
      <c r="V2" s="10" t="str">
        <f>MASTER!H27</f>
        <v>VOCATIONAL EDUCATION</v>
      </c>
      <c r="W2" s="10">
        <f>MASTER!H28</f>
        <v>0</v>
      </c>
      <c r="X2" s="10">
        <f>MASTER!H29</f>
        <v>0</v>
      </c>
      <c r="Y2" s="10">
        <f>MASTER!H30</f>
        <v>0</v>
      </c>
      <c r="Z2" s="11" t="s">
        <v>36</v>
      </c>
    </row>
    <row r="3" spans="1:26" ht="40.5" customHeight="1">
      <c r="A3" s="4">
        <v>1</v>
      </c>
      <c r="B3" s="13" t="str">
        <f>MASTER!C5</f>
        <v>GOVT SR. SECONDARY SCHOOL, GORDHANPURA</v>
      </c>
      <c r="C3" s="33">
        <f>'RECEIVED AMOUNT '!C5</f>
        <v>50000</v>
      </c>
      <c r="D3" s="33">
        <f>'RECEIVED AMOUNT '!D5</f>
        <v>0</v>
      </c>
      <c r="E3" s="33">
        <f>'RECEIVED AMOUNT '!E5</f>
        <v>15000</v>
      </c>
      <c r="F3" s="33">
        <f>'RECEIVED AMOUNT '!F5</f>
        <v>5000</v>
      </c>
      <c r="G3" s="33">
        <f>'RECEIVED AMOUNT '!G5</f>
        <v>1000</v>
      </c>
      <c r="H3" s="33">
        <f>'RECEIVED AMOUNT '!H5</f>
        <v>1000</v>
      </c>
      <c r="I3" s="33">
        <f>'RECEIVED AMOUNT '!I5</f>
        <v>25000</v>
      </c>
      <c r="J3" s="33">
        <f>'RECEIVED AMOUNT '!J5</f>
        <v>0</v>
      </c>
      <c r="K3" s="33">
        <f>'RECEIVED AMOUNT '!K5</f>
        <v>9150</v>
      </c>
      <c r="L3" s="33">
        <f>'RECEIVED AMOUNT '!L5</f>
        <v>300</v>
      </c>
      <c r="M3" s="33">
        <f>'RECEIVED AMOUNT '!M5</f>
        <v>200</v>
      </c>
      <c r="N3" s="33">
        <f>'RECEIVED AMOUNT '!N5</f>
        <v>200</v>
      </c>
      <c r="O3" s="33">
        <f>'RECEIVED AMOUNT '!O5</f>
        <v>0</v>
      </c>
      <c r="P3" s="33">
        <f>'RECEIVED AMOUNT '!P5</f>
        <v>0</v>
      </c>
      <c r="Q3" s="33">
        <f>'RECEIVED AMOUNT '!Q5</f>
        <v>640</v>
      </c>
      <c r="R3" s="33">
        <f>'RECEIVED AMOUNT '!R5</f>
        <v>500</v>
      </c>
      <c r="S3" s="33">
        <f>'RECEIVED AMOUNT '!S5</f>
        <v>4500</v>
      </c>
      <c r="T3" s="33">
        <f>'RECEIVED AMOUNT '!T5</f>
        <v>500</v>
      </c>
      <c r="U3" s="33">
        <f>'RECEIVED AMOUNT '!U5</f>
        <v>1000</v>
      </c>
      <c r="V3" s="33">
        <f>'RECEIVED AMOUNT '!V5</f>
        <v>0</v>
      </c>
      <c r="W3" s="33">
        <f>'RECEIVED AMOUNT '!W5</f>
        <v>0</v>
      </c>
      <c r="X3" s="33">
        <f>'RECEIVED AMOUNT '!X5</f>
        <v>0</v>
      </c>
      <c r="Y3" s="33">
        <f>'RECEIVED AMOUNT '!Y5</f>
        <v>0</v>
      </c>
      <c r="Z3" s="4">
        <f>SUM(C3:Y3)</f>
        <v>113990</v>
      </c>
    </row>
    <row r="4" spans="1:26" ht="36.75" customHeight="1">
      <c r="A4" s="4">
        <f>MASTER!B8</f>
        <v>1</v>
      </c>
      <c r="B4" s="13" t="str">
        <f>MASTER!C8</f>
        <v>GOVT UPPER PRIMARY SCHOOL, KANWARPURA</v>
      </c>
      <c r="C4" s="33">
        <f>'RECEIVED AMOUNT '!C8</f>
        <v>0</v>
      </c>
      <c r="D4" s="33">
        <f>'RECEIVED AMOUNT '!D8</f>
        <v>10000</v>
      </c>
      <c r="E4" s="33">
        <f>'RECEIVED AMOUNT '!E8</f>
        <v>0</v>
      </c>
      <c r="F4" s="33">
        <f>'RECEIVED AMOUNT '!F8</f>
        <v>0</v>
      </c>
      <c r="G4" s="33">
        <f>'RECEIVED AMOUNT '!G8</f>
        <v>0</v>
      </c>
      <c r="H4" s="33">
        <f>'RECEIVED AMOUNT '!H8</f>
        <v>0</v>
      </c>
      <c r="I4" s="33">
        <f>'RECEIVED AMOUNT '!I8</f>
        <v>0</v>
      </c>
      <c r="J4" s="33">
        <f>'RECEIVED AMOUNT '!J8</f>
        <v>9000</v>
      </c>
      <c r="K4" s="33">
        <f>'RECEIVED AMOUNT '!K8</f>
        <v>0</v>
      </c>
      <c r="L4" s="33">
        <f>'RECEIVED AMOUNT '!L8</f>
        <v>300</v>
      </c>
      <c r="M4" s="33">
        <f>'RECEIVED AMOUNT '!M8</f>
        <v>200</v>
      </c>
      <c r="N4" s="33">
        <f>'RECEIVED AMOUNT '!N8</f>
        <v>200</v>
      </c>
      <c r="O4" s="33">
        <f>'RECEIVED AMOUNT '!O8</f>
        <v>0</v>
      </c>
      <c r="P4" s="33">
        <f>'RECEIVED AMOUNT '!P8</f>
        <v>10000</v>
      </c>
      <c r="Q4" s="33">
        <f>'RECEIVED AMOUNT '!Q8</f>
        <v>640</v>
      </c>
      <c r="R4" s="33">
        <f>'RECEIVED AMOUNT '!R8</f>
        <v>500</v>
      </c>
      <c r="S4" s="33">
        <f>'RECEIVED AMOUNT '!S8</f>
        <v>0</v>
      </c>
      <c r="T4" s="33">
        <f>'RECEIVED AMOUNT '!T8</f>
        <v>500</v>
      </c>
      <c r="U4" s="33">
        <f>'RECEIVED AMOUNT '!U8</f>
        <v>1000</v>
      </c>
      <c r="V4" s="33">
        <f>'RECEIVED AMOUNT '!V8</f>
        <v>0</v>
      </c>
      <c r="W4" s="33">
        <f>'RECEIVED AMOUNT '!W8</f>
        <v>0</v>
      </c>
      <c r="X4" s="33">
        <f>'RECEIVED AMOUNT '!X8</f>
        <v>0</v>
      </c>
      <c r="Y4" s="33">
        <f>'RECEIVED AMOUNT '!Y8</f>
        <v>0</v>
      </c>
      <c r="Z4" s="4">
        <f t="shared" ref="Z4:Z18" si="0">SUM(C4:Y4)</f>
        <v>32340</v>
      </c>
    </row>
    <row r="5" spans="1:26" ht="36.75" customHeight="1">
      <c r="A5" s="4">
        <f>MASTER!B9</f>
        <v>2</v>
      </c>
      <c r="B5" s="13" t="str">
        <f>MASTER!C9</f>
        <v>GOVT UPPER PRIMARY SCHOOL, AMERT KHEDI</v>
      </c>
      <c r="C5" s="33">
        <f>'RECEIVED AMOUNT '!C9</f>
        <v>0</v>
      </c>
      <c r="D5" s="33">
        <f>'RECEIVED AMOUNT '!D9</f>
        <v>10000</v>
      </c>
      <c r="E5" s="33">
        <f>'RECEIVED AMOUNT '!E9</f>
        <v>0</v>
      </c>
      <c r="F5" s="33">
        <f>'RECEIVED AMOUNT '!F9</f>
        <v>0</v>
      </c>
      <c r="G5" s="33">
        <f>'RECEIVED AMOUNT '!G9</f>
        <v>0</v>
      </c>
      <c r="H5" s="33">
        <f>'RECEIVED AMOUNT '!H9</f>
        <v>0</v>
      </c>
      <c r="I5" s="33">
        <f>'RECEIVED AMOUNT '!I9</f>
        <v>0</v>
      </c>
      <c r="J5" s="33">
        <f>'RECEIVED AMOUNT '!J9</f>
        <v>9000</v>
      </c>
      <c r="K5" s="33">
        <f>'RECEIVED AMOUNT '!K9</f>
        <v>0</v>
      </c>
      <c r="L5" s="33">
        <f>'RECEIVED AMOUNT '!L9</f>
        <v>300</v>
      </c>
      <c r="M5" s="33">
        <f>'RECEIVED AMOUNT '!M9</f>
        <v>200</v>
      </c>
      <c r="N5" s="33">
        <f>'RECEIVED AMOUNT '!N9</f>
        <v>200</v>
      </c>
      <c r="O5" s="33">
        <f>'RECEIVED AMOUNT '!O9</f>
        <v>0</v>
      </c>
      <c r="P5" s="33">
        <f>'RECEIVED AMOUNT '!P9</f>
        <v>10000</v>
      </c>
      <c r="Q5" s="33">
        <f>'RECEIVED AMOUNT '!Q9</f>
        <v>640</v>
      </c>
      <c r="R5" s="33">
        <f>'RECEIVED AMOUNT '!R9</f>
        <v>500</v>
      </c>
      <c r="S5" s="33">
        <f>'RECEIVED AMOUNT '!S9</f>
        <v>0</v>
      </c>
      <c r="T5" s="33">
        <f>'RECEIVED AMOUNT '!T9</f>
        <v>500</v>
      </c>
      <c r="U5" s="33">
        <f>'RECEIVED AMOUNT '!U9</f>
        <v>1000</v>
      </c>
      <c r="V5" s="33">
        <f>'RECEIVED AMOUNT '!V9</f>
        <v>0</v>
      </c>
      <c r="W5" s="33">
        <f>'RECEIVED AMOUNT '!W9</f>
        <v>0</v>
      </c>
      <c r="X5" s="33">
        <f>'RECEIVED AMOUNT '!X9</f>
        <v>0</v>
      </c>
      <c r="Y5" s="33">
        <f>'RECEIVED AMOUNT '!Y9</f>
        <v>0</v>
      </c>
      <c r="Z5" s="4">
        <f t="shared" si="0"/>
        <v>32340</v>
      </c>
    </row>
    <row r="6" spans="1:26" ht="36.75" customHeight="1">
      <c r="A6" s="4">
        <f>MASTER!B10</f>
        <v>3</v>
      </c>
      <c r="B6" s="13" t="str">
        <f>MASTER!C10</f>
        <v>GOVT UPPER PRIMARY SCHOOL, HANUMAT KHEDA</v>
      </c>
      <c r="C6" s="33">
        <f>'RECEIVED AMOUNT '!C10</f>
        <v>0</v>
      </c>
      <c r="D6" s="33">
        <f>'RECEIVED AMOUNT '!D10</f>
        <v>10000</v>
      </c>
      <c r="E6" s="33">
        <f>'RECEIVED AMOUNT '!E10</f>
        <v>0</v>
      </c>
      <c r="F6" s="33">
        <f>'RECEIVED AMOUNT '!F10</f>
        <v>0</v>
      </c>
      <c r="G6" s="33">
        <f>'RECEIVED AMOUNT '!G10</f>
        <v>0</v>
      </c>
      <c r="H6" s="33">
        <f>'RECEIVED AMOUNT '!H10</f>
        <v>0</v>
      </c>
      <c r="I6" s="33">
        <f>'RECEIVED AMOUNT '!I10</f>
        <v>0</v>
      </c>
      <c r="J6" s="33">
        <f>'RECEIVED AMOUNT '!J10</f>
        <v>9000</v>
      </c>
      <c r="K6" s="33">
        <f>'RECEIVED AMOUNT '!K10</f>
        <v>0</v>
      </c>
      <c r="L6" s="33">
        <f>'RECEIVED AMOUNT '!L10</f>
        <v>300</v>
      </c>
      <c r="M6" s="33">
        <f>'RECEIVED AMOUNT '!M10</f>
        <v>200</v>
      </c>
      <c r="N6" s="33">
        <f>'RECEIVED AMOUNT '!N10</f>
        <v>200</v>
      </c>
      <c r="O6" s="33">
        <f>'RECEIVED AMOUNT '!O10</f>
        <v>0</v>
      </c>
      <c r="P6" s="33">
        <f>'RECEIVED AMOUNT '!P10</f>
        <v>10000</v>
      </c>
      <c r="Q6" s="33">
        <f>'RECEIVED AMOUNT '!Q10</f>
        <v>640</v>
      </c>
      <c r="R6" s="33">
        <f>'RECEIVED AMOUNT '!R10</f>
        <v>500</v>
      </c>
      <c r="S6" s="33">
        <f>'RECEIVED AMOUNT '!S10</f>
        <v>0</v>
      </c>
      <c r="T6" s="33">
        <f>'RECEIVED AMOUNT '!T10</f>
        <v>500</v>
      </c>
      <c r="U6" s="33">
        <f>'RECEIVED AMOUNT '!U10</f>
        <v>1000</v>
      </c>
      <c r="V6" s="33">
        <f>'RECEIVED AMOUNT '!V10</f>
        <v>0</v>
      </c>
      <c r="W6" s="33">
        <f>'RECEIVED AMOUNT '!W10</f>
        <v>0</v>
      </c>
      <c r="X6" s="33">
        <f>'RECEIVED AMOUNT '!X10</f>
        <v>0</v>
      </c>
      <c r="Y6" s="33">
        <f>'RECEIVED AMOUNT '!Y10</f>
        <v>0</v>
      </c>
      <c r="Z6" s="4">
        <f t="shared" si="0"/>
        <v>32340</v>
      </c>
    </row>
    <row r="7" spans="1:26" ht="36.75" customHeight="1">
      <c r="A7" s="4">
        <f>MASTER!B11</f>
        <v>4</v>
      </c>
      <c r="B7" s="13" t="str">
        <f>MASTER!C11</f>
        <v>GOVT UPPER PRIMARY SCHOOL, SODALHEDI</v>
      </c>
      <c r="C7" s="33">
        <f>'RECEIVED AMOUNT '!C11</f>
        <v>0</v>
      </c>
      <c r="D7" s="33">
        <f>'RECEIVED AMOUNT '!D11</f>
        <v>25000</v>
      </c>
      <c r="E7" s="33">
        <f>'RECEIVED AMOUNT '!E11</f>
        <v>0</v>
      </c>
      <c r="F7" s="33">
        <f>'RECEIVED AMOUNT '!F11</f>
        <v>0</v>
      </c>
      <c r="G7" s="33">
        <f>'RECEIVED AMOUNT '!G11</f>
        <v>0</v>
      </c>
      <c r="H7" s="33">
        <f>'RECEIVED AMOUNT '!H11</f>
        <v>0</v>
      </c>
      <c r="I7" s="33">
        <f>'RECEIVED AMOUNT '!I11</f>
        <v>0</v>
      </c>
      <c r="J7" s="33">
        <f>'RECEIVED AMOUNT '!J11</f>
        <v>9000</v>
      </c>
      <c r="K7" s="33">
        <f>'RECEIVED AMOUNT '!K11</f>
        <v>0</v>
      </c>
      <c r="L7" s="33">
        <f>'RECEIVED AMOUNT '!L11</f>
        <v>300</v>
      </c>
      <c r="M7" s="33">
        <f>'RECEIVED AMOUNT '!M11</f>
        <v>200</v>
      </c>
      <c r="N7" s="33">
        <f>'RECEIVED AMOUNT '!N11</f>
        <v>200</v>
      </c>
      <c r="O7" s="33">
        <f>'RECEIVED AMOUNT '!O11</f>
        <v>0</v>
      </c>
      <c r="P7" s="33">
        <f>'RECEIVED AMOUNT '!P11</f>
        <v>10000</v>
      </c>
      <c r="Q7" s="33">
        <f>'RECEIVED AMOUNT '!Q11</f>
        <v>640</v>
      </c>
      <c r="R7" s="33">
        <f>'RECEIVED AMOUNT '!R11</f>
        <v>500</v>
      </c>
      <c r="S7" s="33">
        <f>'RECEIVED AMOUNT '!S11</f>
        <v>0</v>
      </c>
      <c r="T7" s="33">
        <f>'RECEIVED AMOUNT '!T11</f>
        <v>500</v>
      </c>
      <c r="U7" s="33">
        <f>'RECEIVED AMOUNT '!U11</f>
        <v>1000</v>
      </c>
      <c r="V7" s="33">
        <f>'RECEIVED AMOUNT '!V11</f>
        <v>0</v>
      </c>
      <c r="W7" s="33">
        <f>'RECEIVED AMOUNT '!W11</f>
        <v>0</v>
      </c>
      <c r="X7" s="33">
        <f>'RECEIVED AMOUNT '!X11</f>
        <v>0</v>
      </c>
      <c r="Y7" s="33">
        <f>'RECEIVED AMOUNT '!Y11</f>
        <v>0</v>
      </c>
      <c r="Z7" s="4">
        <f t="shared" si="0"/>
        <v>47340</v>
      </c>
    </row>
    <row r="8" spans="1:26" ht="36.75" customHeight="1">
      <c r="A8" s="4">
        <f>MASTER!B12</f>
        <v>5</v>
      </c>
      <c r="B8" s="13" t="str">
        <f>MASTER!C12</f>
        <v>GOVT UPPER PRIMARY SCHOOL, SALPUR</v>
      </c>
      <c r="C8" s="33">
        <f>'RECEIVED AMOUNT '!C12</f>
        <v>0</v>
      </c>
      <c r="D8" s="33">
        <f>'RECEIVED AMOUNT '!D12</f>
        <v>25000</v>
      </c>
      <c r="E8" s="33">
        <f>'RECEIVED AMOUNT '!E12</f>
        <v>0</v>
      </c>
      <c r="F8" s="33">
        <f>'RECEIVED AMOUNT '!F12</f>
        <v>0</v>
      </c>
      <c r="G8" s="33">
        <f>'RECEIVED AMOUNT '!G12</f>
        <v>0</v>
      </c>
      <c r="H8" s="33">
        <f>'RECEIVED AMOUNT '!H12</f>
        <v>0</v>
      </c>
      <c r="I8" s="33">
        <f>'RECEIVED AMOUNT '!I12</f>
        <v>0</v>
      </c>
      <c r="J8" s="33">
        <f>'RECEIVED AMOUNT '!J12</f>
        <v>9000</v>
      </c>
      <c r="K8" s="33">
        <f>'RECEIVED AMOUNT '!K12</f>
        <v>0</v>
      </c>
      <c r="L8" s="33">
        <f>'RECEIVED AMOUNT '!L12</f>
        <v>300</v>
      </c>
      <c r="M8" s="33">
        <f>'RECEIVED AMOUNT '!M12</f>
        <v>200</v>
      </c>
      <c r="N8" s="33">
        <f>'RECEIVED AMOUNT '!N12</f>
        <v>200</v>
      </c>
      <c r="O8" s="33">
        <f>'RECEIVED AMOUNT '!O12</f>
        <v>0</v>
      </c>
      <c r="P8" s="33">
        <f>'RECEIVED AMOUNT '!P12</f>
        <v>10000</v>
      </c>
      <c r="Q8" s="33">
        <f>'RECEIVED AMOUNT '!Q12</f>
        <v>640</v>
      </c>
      <c r="R8" s="33">
        <f>'RECEIVED AMOUNT '!R12</f>
        <v>500</v>
      </c>
      <c r="S8" s="33">
        <f>'RECEIVED AMOUNT '!S12</f>
        <v>0</v>
      </c>
      <c r="T8" s="33">
        <f>'RECEIVED AMOUNT '!T12</f>
        <v>500</v>
      </c>
      <c r="U8" s="33">
        <f>'RECEIVED AMOUNT '!U12</f>
        <v>1000</v>
      </c>
      <c r="V8" s="33">
        <f>'RECEIVED AMOUNT '!V12</f>
        <v>0</v>
      </c>
      <c r="W8" s="33">
        <f>'RECEIVED AMOUNT '!W12</f>
        <v>0</v>
      </c>
      <c r="X8" s="33">
        <f>'RECEIVED AMOUNT '!X12</f>
        <v>0</v>
      </c>
      <c r="Y8" s="33">
        <f>'RECEIVED AMOUNT '!Y12</f>
        <v>0</v>
      </c>
      <c r="Z8" s="4">
        <f t="shared" si="0"/>
        <v>47340</v>
      </c>
    </row>
    <row r="9" spans="1:26" ht="36.75" customHeight="1">
      <c r="A9" s="4">
        <f>MASTER!B13</f>
        <v>6</v>
      </c>
      <c r="B9" s="13" t="str">
        <f>MASTER!C13</f>
        <v>MAA BADI DAY CARE CENTER, SALPURA</v>
      </c>
      <c r="C9" s="33">
        <f>'RECEIVED AMOUNT '!C13</f>
        <v>0</v>
      </c>
      <c r="D9" s="33">
        <f>'RECEIVED AMOUNT '!D13</f>
        <v>10000</v>
      </c>
      <c r="E9" s="33">
        <f>'RECEIVED AMOUNT '!E13</f>
        <v>0</v>
      </c>
      <c r="F9" s="33">
        <f>'RECEIVED AMOUNT '!F13</f>
        <v>0</v>
      </c>
      <c r="G9" s="33">
        <f>'RECEIVED AMOUNT '!G13</f>
        <v>0</v>
      </c>
      <c r="H9" s="33">
        <f>'RECEIVED AMOUNT '!H13</f>
        <v>0</v>
      </c>
      <c r="I9" s="33">
        <f>'RECEIVED AMOUNT '!I13</f>
        <v>0</v>
      </c>
      <c r="J9" s="33">
        <f>'RECEIVED AMOUNT '!J13</f>
        <v>5000</v>
      </c>
      <c r="K9" s="33">
        <f>'RECEIVED AMOUNT '!K13</f>
        <v>0</v>
      </c>
      <c r="L9" s="33">
        <f>'RECEIVED AMOUNT '!L13</f>
        <v>300</v>
      </c>
      <c r="M9" s="33">
        <f>'RECEIVED AMOUNT '!M13</f>
        <v>200</v>
      </c>
      <c r="N9" s="33">
        <f>'RECEIVED AMOUNT '!N13</f>
        <v>200</v>
      </c>
      <c r="O9" s="33">
        <f>'RECEIVED AMOUNT '!O13</f>
        <v>0</v>
      </c>
      <c r="P9" s="33">
        <f>'RECEIVED AMOUNT '!P13</f>
        <v>5000</v>
      </c>
      <c r="Q9" s="33">
        <f>'RECEIVED AMOUNT '!Q13</f>
        <v>640</v>
      </c>
      <c r="R9" s="33">
        <f>'RECEIVED AMOUNT '!R13</f>
        <v>0</v>
      </c>
      <c r="S9" s="33">
        <f>'RECEIVED AMOUNT '!S13</f>
        <v>0</v>
      </c>
      <c r="T9" s="33">
        <f>'RECEIVED AMOUNT '!T13</f>
        <v>500</v>
      </c>
      <c r="U9" s="33">
        <f>'RECEIVED AMOUNT '!U13</f>
        <v>1000</v>
      </c>
      <c r="V9" s="33">
        <f>'RECEIVED AMOUNT '!V13</f>
        <v>0</v>
      </c>
      <c r="W9" s="33">
        <f>'RECEIVED AMOUNT '!W13</f>
        <v>0</v>
      </c>
      <c r="X9" s="33">
        <f>'RECEIVED AMOUNT '!X13</f>
        <v>0</v>
      </c>
      <c r="Y9" s="33">
        <f>'RECEIVED AMOUNT '!Y13</f>
        <v>0</v>
      </c>
      <c r="Z9" s="4">
        <f t="shared" si="0"/>
        <v>22840</v>
      </c>
    </row>
    <row r="10" spans="1:26" ht="36.75" customHeight="1">
      <c r="A10" s="4" t="str">
        <f>MASTER!B14</f>
        <v/>
      </c>
      <c r="B10" s="13">
        <f>MASTER!C14</f>
        <v>0</v>
      </c>
      <c r="C10" s="33">
        <f>'RECEIVED AMOUNT '!C14</f>
        <v>0</v>
      </c>
      <c r="D10" s="33">
        <f>'RECEIVED AMOUNT '!D14</f>
        <v>0</v>
      </c>
      <c r="E10" s="33">
        <f>'RECEIVED AMOUNT '!E14</f>
        <v>0</v>
      </c>
      <c r="F10" s="33">
        <f>'RECEIVED AMOUNT '!F14</f>
        <v>0</v>
      </c>
      <c r="G10" s="33">
        <f>'RECEIVED AMOUNT '!G14</f>
        <v>0</v>
      </c>
      <c r="H10" s="33">
        <f>'RECEIVED AMOUNT '!H14</f>
        <v>0</v>
      </c>
      <c r="I10" s="33">
        <f>'RECEIVED AMOUNT '!I14</f>
        <v>0</v>
      </c>
      <c r="J10" s="33">
        <f>'RECEIVED AMOUNT '!J14</f>
        <v>0</v>
      </c>
      <c r="K10" s="33">
        <f>'RECEIVED AMOUNT '!K14</f>
        <v>0</v>
      </c>
      <c r="L10" s="33">
        <f>'RECEIVED AMOUNT '!L14</f>
        <v>0</v>
      </c>
      <c r="M10" s="33">
        <f>'RECEIVED AMOUNT '!M14</f>
        <v>0</v>
      </c>
      <c r="N10" s="33">
        <f>'RECEIVED AMOUNT '!N14</f>
        <v>0</v>
      </c>
      <c r="O10" s="33">
        <f>'RECEIVED AMOUNT '!O14</f>
        <v>0</v>
      </c>
      <c r="P10" s="33">
        <f>'RECEIVED AMOUNT '!P14</f>
        <v>0</v>
      </c>
      <c r="Q10" s="33">
        <f>'RECEIVED AMOUNT '!Q14</f>
        <v>0</v>
      </c>
      <c r="R10" s="33">
        <f>'RECEIVED AMOUNT '!R14</f>
        <v>0</v>
      </c>
      <c r="S10" s="33">
        <f>'RECEIVED AMOUNT '!S14</f>
        <v>0</v>
      </c>
      <c r="T10" s="33">
        <f>'RECEIVED AMOUNT '!T14</f>
        <v>0</v>
      </c>
      <c r="U10" s="33">
        <f>'RECEIVED AMOUNT '!U14</f>
        <v>0</v>
      </c>
      <c r="V10" s="33">
        <f>'RECEIVED AMOUNT '!V14</f>
        <v>0</v>
      </c>
      <c r="W10" s="33">
        <f>'RECEIVED AMOUNT '!W14</f>
        <v>0</v>
      </c>
      <c r="X10" s="33">
        <f>'RECEIVED AMOUNT '!X14</f>
        <v>0</v>
      </c>
      <c r="Y10" s="33">
        <f>'RECEIVED AMOUNT '!Y14</f>
        <v>0</v>
      </c>
      <c r="Z10" s="4">
        <f t="shared" si="0"/>
        <v>0</v>
      </c>
    </row>
    <row r="11" spans="1:26" ht="36.75" customHeight="1">
      <c r="A11" s="4" t="str">
        <f>MASTER!B15</f>
        <v/>
      </c>
      <c r="B11" s="13">
        <f>MASTER!C15</f>
        <v>0</v>
      </c>
      <c r="C11" s="33">
        <f>'RECEIVED AMOUNT '!C15</f>
        <v>0</v>
      </c>
      <c r="D11" s="33">
        <f>'RECEIVED AMOUNT '!D15</f>
        <v>0</v>
      </c>
      <c r="E11" s="33">
        <f>'RECEIVED AMOUNT '!E15</f>
        <v>0</v>
      </c>
      <c r="F11" s="33">
        <f>'RECEIVED AMOUNT '!F15</f>
        <v>0</v>
      </c>
      <c r="G11" s="33">
        <f>'RECEIVED AMOUNT '!G15</f>
        <v>0</v>
      </c>
      <c r="H11" s="33">
        <f>'RECEIVED AMOUNT '!H15</f>
        <v>0</v>
      </c>
      <c r="I11" s="33">
        <f>'RECEIVED AMOUNT '!I15</f>
        <v>0</v>
      </c>
      <c r="J11" s="33">
        <f>'RECEIVED AMOUNT '!J15</f>
        <v>0</v>
      </c>
      <c r="K11" s="33">
        <f>'RECEIVED AMOUNT '!K15</f>
        <v>0</v>
      </c>
      <c r="L11" s="33">
        <f>'RECEIVED AMOUNT '!L15</f>
        <v>0</v>
      </c>
      <c r="M11" s="33">
        <f>'RECEIVED AMOUNT '!M15</f>
        <v>0</v>
      </c>
      <c r="N11" s="33">
        <f>'RECEIVED AMOUNT '!N15</f>
        <v>0</v>
      </c>
      <c r="O11" s="33">
        <f>'RECEIVED AMOUNT '!O15</f>
        <v>0</v>
      </c>
      <c r="P11" s="33">
        <f>'RECEIVED AMOUNT '!P15</f>
        <v>0</v>
      </c>
      <c r="Q11" s="33">
        <f>'RECEIVED AMOUNT '!Q15</f>
        <v>0</v>
      </c>
      <c r="R11" s="33">
        <f>'RECEIVED AMOUNT '!R15</f>
        <v>0</v>
      </c>
      <c r="S11" s="33">
        <f>'RECEIVED AMOUNT '!S15</f>
        <v>0</v>
      </c>
      <c r="T11" s="33">
        <f>'RECEIVED AMOUNT '!T15</f>
        <v>0</v>
      </c>
      <c r="U11" s="33">
        <f>'RECEIVED AMOUNT '!U15</f>
        <v>0</v>
      </c>
      <c r="V11" s="33">
        <f>'RECEIVED AMOUNT '!V15</f>
        <v>0</v>
      </c>
      <c r="W11" s="33">
        <f>'RECEIVED AMOUNT '!W15</f>
        <v>0</v>
      </c>
      <c r="X11" s="33">
        <f>'RECEIVED AMOUNT '!X15</f>
        <v>0</v>
      </c>
      <c r="Y11" s="33">
        <f>'RECEIVED AMOUNT '!Y15</f>
        <v>0</v>
      </c>
      <c r="Z11" s="4">
        <f t="shared" si="0"/>
        <v>0</v>
      </c>
    </row>
    <row r="12" spans="1:26" ht="36.75" customHeight="1">
      <c r="A12" s="4" t="str">
        <f>MASTER!B16</f>
        <v/>
      </c>
      <c r="B12" s="13">
        <f>MASTER!C16</f>
        <v>0</v>
      </c>
      <c r="C12" s="33">
        <f>'RECEIVED AMOUNT '!C16</f>
        <v>0</v>
      </c>
      <c r="D12" s="33">
        <f>'RECEIVED AMOUNT '!D16</f>
        <v>0</v>
      </c>
      <c r="E12" s="33">
        <f>'RECEIVED AMOUNT '!E16</f>
        <v>0</v>
      </c>
      <c r="F12" s="33">
        <f>'RECEIVED AMOUNT '!F16</f>
        <v>0</v>
      </c>
      <c r="G12" s="33">
        <f>'RECEIVED AMOUNT '!G16</f>
        <v>0</v>
      </c>
      <c r="H12" s="33">
        <f>'RECEIVED AMOUNT '!H16</f>
        <v>0</v>
      </c>
      <c r="I12" s="33">
        <f>'RECEIVED AMOUNT '!I16</f>
        <v>0</v>
      </c>
      <c r="J12" s="33">
        <f>'RECEIVED AMOUNT '!J16</f>
        <v>0</v>
      </c>
      <c r="K12" s="33">
        <f>'RECEIVED AMOUNT '!K16</f>
        <v>0</v>
      </c>
      <c r="L12" s="33">
        <f>'RECEIVED AMOUNT '!L16</f>
        <v>0</v>
      </c>
      <c r="M12" s="33">
        <f>'RECEIVED AMOUNT '!M16</f>
        <v>0</v>
      </c>
      <c r="N12" s="33">
        <f>'RECEIVED AMOUNT '!N16</f>
        <v>0</v>
      </c>
      <c r="O12" s="33">
        <f>'RECEIVED AMOUNT '!O16</f>
        <v>0</v>
      </c>
      <c r="P12" s="33">
        <f>'RECEIVED AMOUNT '!P16</f>
        <v>0</v>
      </c>
      <c r="Q12" s="33">
        <f>'RECEIVED AMOUNT '!Q16</f>
        <v>0</v>
      </c>
      <c r="R12" s="33">
        <f>'RECEIVED AMOUNT '!R16</f>
        <v>0</v>
      </c>
      <c r="S12" s="33">
        <f>'RECEIVED AMOUNT '!S16</f>
        <v>0</v>
      </c>
      <c r="T12" s="33">
        <f>'RECEIVED AMOUNT '!T16</f>
        <v>0</v>
      </c>
      <c r="U12" s="33">
        <f>'RECEIVED AMOUNT '!U16</f>
        <v>0</v>
      </c>
      <c r="V12" s="33">
        <f>'RECEIVED AMOUNT '!V16</f>
        <v>0</v>
      </c>
      <c r="W12" s="33">
        <f>'RECEIVED AMOUNT '!W16</f>
        <v>0</v>
      </c>
      <c r="X12" s="33">
        <f>'RECEIVED AMOUNT '!X16</f>
        <v>0</v>
      </c>
      <c r="Y12" s="33">
        <f>'RECEIVED AMOUNT '!Y16</f>
        <v>0</v>
      </c>
      <c r="Z12" s="4">
        <f t="shared" si="0"/>
        <v>0</v>
      </c>
    </row>
    <row r="13" spans="1:26" ht="36.75" customHeight="1">
      <c r="A13" s="4" t="str">
        <f>MASTER!B17</f>
        <v/>
      </c>
      <c r="B13" s="13">
        <f>MASTER!C17</f>
        <v>0</v>
      </c>
      <c r="C13" s="33">
        <f>'RECEIVED AMOUNT '!C17</f>
        <v>0</v>
      </c>
      <c r="D13" s="33">
        <f>'RECEIVED AMOUNT '!D17</f>
        <v>0</v>
      </c>
      <c r="E13" s="33">
        <f>'RECEIVED AMOUNT '!E17</f>
        <v>0</v>
      </c>
      <c r="F13" s="33">
        <f>'RECEIVED AMOUNT '!F17</f>
        <v>0</v>
      </c>
      <c r="G13" s="33">
        <f>'RECEIVED AMOUNT '!G17</f>
        <v>0</v>
      </c>
      <c r="H13" s="33">
        <f>'RECEIVED AMOUNT '!H17</f>
        <v>0</v>
      </c>
      <c r="I13" s="33">
        <f>'RECEIVED AMOUNT '!I17</f>
        <v>0</v>
      </c>
      <c r="J13" s="33">
        <f>'RECEIVED AMOUNT '!J17</f>
        <v>0</v>
      </c>
      <c r="K13" s="33">
        <f>'RECEIVED AMOUNT '!K17</f>
        <v>0</v>
      </c>
      <c r="L13" s="33">
        <f>'RECEIVED AMOUNT '!L17</f>
        <v>0</v>
      </c>
      <c r="M13" s="33">
        <f>'RECEIVED AMOUNT '!M17</f>
        <v>0</v>
      </c>
      <c r="N13" s="33">
        <f>'RECEIVED AMOUNT '!N17</f>
        <v>0</v>
      </c>
      <c r="O13" s="33">
        <f>'RECEIVED AMOUNT '!O17</f>
        <v>0</v>
      </c>
      <c r="P13" s="33">
        <f>'RECEIVED AMOUNT '!P17</f>
        <v>0</v>
      </c>
      <c r="Q13" s="33">
        <f>'RECEIVED AMOUNT '!Q17</f>
        <v>0</v>
      </c>
      <c r="R13" s="33">
        <f>'RECEIVED AMOUNT '!R17</f>
        <v>0</v>
      </c>
      <c r="S13" s="33">
        <f>'RECEIVED AMOUNT '!S17</f>
        <v>0</v>
      </c>
      <c r="T13" s="33">
        <f>'RECEIVED AMOUNT '!T17</f>
        <v>0</v>
      </c>
      <c r="U13" s="33">
        <f>'RECEIVED AMOUNT '!U17</f>
        <v>0</v>
      </c>
      <c r="V13" s="33">
        <f>'RECEIVED AMOUNT '!V17</f>
        <v>0</v>
      </c>
      <c r="W13" s="33">
        <f>'RECEIVED AMOUNT '!W17</f>
        <v>0</v>
      </c>
      <c r="X13" s="33">
        <f>'RECEIVED AMOUNT '!X17</f>
        <v>0</v>
      </c>
      <c r="Y13" s="33">
        <f>'RECEIVED AMOUNT '!Y17</f>
        <v>0</v>
      </c>
      <c r="Z13" s="4">
        <f t="shared" si="0"/>
        <v>0</v>
      </c>
    </row>
    <row r="14" spans="1:26" ht="36.75" customHeight="1">
      <c r="A14" s="4" t="str">
        <f>MASTER!B18</f>
        <v/>
      </c>
      <c r="B14" s="13">
        <f>MASTER!C18</f>
        <v>0</v>
      </c>
      <c r="C14" s="33">
        <f>'RECEIVED AMOUNT '!C18</f>
        <v>0</v>
      </c>
      <c r="D14" s="33">
        <f>'RECEIVED AMOUNT '!D18</f>
        <v>0</v>
      </c>
      <c r="E14" s="33">
        <f>'RECEIVED AMOUNT '!E18</f>
        <v>0</v>
      </c>
      <c r="F14" s="33">
        <f>'RECEIVED AMOUNT '!F18</f>
        <v>0</v>
      </c>
      <c r="G14" s="33">
        <f>'RECEIVED AMOUNT '!G18</f>
        <v>0</v>
      </c>
      <c r="H14" s="33">
        <f>'RECEIVED AMOUNT '!H18</f>
        <v>0</v>
      </c>
      <c r="I14" s="33">
        <f>'RECEIVED AMOUNT '!I18</f>
        <v>0</v>
      </c>
      <c r="J14" s="33">
        <f>'RECEIVED AMOUNT '!J18</f>
        <v>0</v>
      </c>
      <c r="K14" s="33">
        <f>'RECEIVED AMOUNT '!K18</f>
        <v>0</v>
      </c>
      <c r="L14" s="33">
        <f>'RECEIVED AMOUNT '!L18</f>
        <v>0</v>
      </c>
      <c r="M14" s="33">
        <f>'RECEIVED AMOUNT '!M18</f>
        <v>0</v>
      </c>
      <c r="N14" s="33">
        <f>'RECEIVED AMOUNT '!N18</f>
        <v>0</v>
      </c>
      <c r="O14" s="33">
        <f>'RECEIVED AMOUNT '!O18</f>
        <v>0</v>
      </c>
      <c r="P14" s="33">
        <f>'RECEIVED AMOUNT '!P18</f>
        <v>0</v>
      </c>
      <c r="Q14" s="33">
        <f>'RECEIVED AMOUNT '!Q18</f>
        <v>0</v>
      </c>
      <c r="R14" s="33">
        <f>'RECEIVED AMOUNT '!R18</f>
        <v>0</v>
      </c>
      <c r="S14" s="33">
        <f>'RECEIVED AMOUNT '!S18</f>
        <v>0</v>
      </c>
      <c r="T14" s="33">
        <f>'RECEIVED AMOUNT '!T18</f>
        <v>0</v>
      </c>
      <c r="U14" s="33">
        <f>'RECEIVED AMOUNT '!U18</f>
        <v>0</v>
      </c>
      <c r="V14" s="33">
        <f>'RECEIVED AMOUNT '!V18</f>
        <v>0</v>
      </c>
      <c r="W14" s="33">
        <f>'RECEIVED AMOUNT '!W18</f>
        <v>0</v>
      </c>
      <c r="X14" s="33">
        <f>'RECEIVED AMOUNT '!X18</f>
        <v>0</v>
      </c>
      <c r="Y14" s="33">
        <f>'RECEIVED AMOUNT '!Y18</f>
        <v>0</v>
      </c>
      <c r="Z14" s="4">
        <f t="shared" si="0"/>
        <v>0</v>
      </c>
    </row>
    <row r="15" spans="1:26" ht="36.75" customHeight="1">
      <c r="A15" s="4" t="str">
        <f>MASTER!B19</f>
        <v/>
      </c>
      <c r="B15" s="13">
        <f>MASTER!C19</f>
        <v>0</v>
      </c>
      <c r="C15" s="33">
        <f>'RECEIVED AMOUNT '!C19</f>
        <v>0</v>
      </c>
      <c r="D15" s="33">
        <f>'RECEIVED AMOUNT '!D19</f>
        <v>0</v>
      </c>
      <c r="E15" s="33">
        <f>'RECEIVED AMOUNT '!E19</f>
        <v>0</v>
      </c>
      <c r="F15" s="33">
        <f>'RECEIVED AMOUNT '!F19</f>
        <v>0</v>
      </c>
      <c r="G15" s="33">
        <f>'RECEIVED AMOUNT '!G19</f>
        <v>0</v>
      </c>
      <c r="H15" s="33">
        <f>'RECEIVED AMOUNT '!H19</f>
        <v>0</v>
      </c>
      <c r="I15" s="33">
        <f>'RECEIVED AMOUNT '!I19</f>
        <v>0</v>
      </c>
      <c r="J15" s="33">
        <f>'RECEIVED AMOUNT '!J19</f>
        <v>0</v>
      </c>
      <c r="K15" s="33">
        <f>'RECEIVED AMOUNT '!K19</f>
        <v>0</v>
      </c>
      <c r="L15" s="33">
        <f>'RECEIVED AMOUNT '!L19</f>
        <v>0</v>
      </c>
      <c r="M15" s="33">
        <f>'RECEIVED AMOUNT '!M19</f>
        <v>0</v>
      </c>
      <c r="N15" s="33">
        <f>'RECEIVED AMOUNT '!N19</f>
        <v>0</v>
      </c>
      <c r="O15" s="33">
        <f>'RECEIVED AMOUNT '!O19</f>
        <v>0</v>
      </c>
      <c r="P15" s="33">
        <f>'RECEIVED AMOUNT '!P19</f>
        <v>0</v>
      </c>
      <c r="Q15" s="33">
        <f>'RECEIVED AMOUNT '!Q19</f>
        <v>0</v>
      </c>
      <c r="R15" s="33">
        <f>'RECEIVED AMOUNT '!R19</f>
        <v>0</v>
      </c>
      <c r="S15" s="33">
        <f>'RECEIVED AMOUNT '!S19</f>
        <v>0</v>
      </c>
      <c r="T15" s="33">
        <f>'RECEIVED AMOUNT '!T19</f>
        <v>0</v>
      </c>
      <c r="U15" s="33">
        <f>'RECEIVED AMOUNT '!U19</f>
        <v>0</v>
      </c>
      <c r="V15" s="33">
        <f>'RECEIVED AMOUNT '!V19</f>
        <v>0</v>
      </c>
      <c r="W15" s="33">
        <f>'RECEIVED AMOUNT '!W19</f>
        <v>0</v>
      </c>
      <c r="X15" s="33">
        <f>'RECEIVED AMOUNT '!X19</f>
        <v>0</v>
      </c>
      <c r="Y15" s="33">
        <f>'RECEIVED AMOUNT '!Y19</f>
        <v>0</v>
      </c>
      <c r="Z15" s="4">
        <f t="shared" si="0"/>
        <v>0</v>
      </c>
    </row>
    <row r="16" spans="1:26" ht="36.75" customHeight="1">
      <c r="A16" s="4" t="str">
        <f>MASTER!B20</f>
        <v/>
      </c>
      <c r="B16" s="13">
        <f>MASTER!C20</f>
        <v>0</v>
      </c>
      <c r="C16" s="33">
        <f>'RECEIVED AMOUNT '!C20</f>
        <v>0</v>
      </c>
      <c r="D16" s="33">
        <f>'RECEIVED AMOUNT '!D20</f>
        <v>0</v>
      </c>
      <c r="E16" s="33">
        <f>'RECEIVED AMOUNT '!E20</f>
        <v>0</v>
      </c>
      <c r="F16" s="33">
        <f>'RECEIVED AMOUNT '!F20</f>
        <v>0</v>
      </c>
      <c r="G16" s="33">
        <f>'RECEIVED AMOUNT '!G20</f>
        <v>0</v>
      </c>
      <c r="H16" s="33">
        <f>'RECEIVED AMOUNT '!H20</f>
        <v>0</v>
      </c>
      <c r="I16" s="33">
        <f>'RECEIVED AMOUNT '!I20</f>
        <v>0</v>
      </c>
      <c r="J16" s="33">
        <f>'RECEIVED AMOUNT '!J20</f>
        <v>0</v>
      </c>
      <c r="K16" s="33">
        <f>'RECEIVED AMOUNT '!K20</f>
        <v>0</v>
      </c>
      <c r="L16" s="33">
        <f>'RECEIVED AMOUNT '!L20</f>
        <v>0</v>
      </c>
      <c r="M16" s="33">
        <f>'RECEIVED AMOUNT '!M20</f>
        <v>0</v>
      </c>
      <c r="N16" s="33">
        <f>'RECEIVED AMOUNT '!N20</f>
        <v>0</v>
      </c>
      <c r="O16" s="33">
        <f>'RECEIVED AMOUNT '!O20</f>
        <v>0</v>
      </c>
      <c r="P16" s="33">
        <f>'RECEIVED AMOUNT '!P20</f>
        <v>0</v>
      </c>
      <c r="Q16" s="33">
        <f>'RECEIVED AMOUNT '!Q20</f>
        <v>0</v>
      </c>
      <c r="R16" s="33">
        <f>'RECEIVED AMOUNT '!R20</f>
        <v>0</v>
      </c>
      <c r="S16" s="33">
        <f>'RECEIVED AMOUNT '!S20</f>
        <v>0</v>
      </c>
      <c r="T16" s="33">
        <f>'RECEIVED AMOUNT '!T20</f>
        <v>0</v>
      </c>
      <c r="U16" s="33">
        <f>'RECEIVED AMOUNT '!U20</f>
        <v>0</v>
      </c>
      <c r="V16" s="33">
        <f>'RECEIVED AMOUNT '!V20</f>
        <v>0</v>
      </c>
      <c r="W16" s="33">
        <f>'RECEIVED AMOUNT '!W20</f>
        <v>0</v>
      </c>
      <c r="X16" s="33">
        <f>'RECEIVED AMOUNT '!X20</f>
        <v>0</v>
      </c>
      <c r="Y16" s="33">
        <f>'RECEIVED AMOUNT '!Y20</f>
        <v>0</v>
      </c>
      <c r="Z16" s="4">
        <f t="shared" si="0"/>
        <v>0</v>
      </c>
    </row>
    <row r="17" spans="1:26" ht="36.75" customHeight="1">
      <c r="A17" s="4" t="str">
        <f>MASTER!B21</f>
        <v/>
      </c>
      <c r="B17" s="13">
        <f>MASTER!C21</f>
        <v>0</v>
      </c>
      <c r="C17" s="33">
        <f>'RECEIVED AMOUNT '!C21</f>
        <v>0</v>
      </c>
      <c r="D17" s="33">
        <f>'RECEIVED AMOUNT '!D21</f>
        <v>0</v>
      </c>
      <c r="E17" s="33">
        <f>'RECEIVED AMOUNT '!E21</f>
        <v>0</v>
      </c>
      <c r="F17" s="33">
        <f>'RECEIVED AMOUNT '!F21</f>
        <v>0</v>
      </c>
      <c r="G17" s="33">
        <f>'RECEIVED AMOUNT '!G21</f>
        <v>0</v>
      </c>
      <c r="H17" s="33">
        <f>'RECEIVED AMOUNT '!H21</f>
        <v>0</v>
      </c>
      <c r="I17" s="33">
        <f>'RECEIVED AMOUNT '!I21</f>
        <v>0</v>
      </c>
      <c r="J17" s="33">
        <f>'RECEIVED AMOUNT '!J21</f>
        <v>0</v>
      </c>
      <c r="K17" s="33">
        <f>'RECEIVED AMOUNT '!K21</f>
        <v>0</v>
      </c>
      <c r="L17" s="33">
        <f>'RECEIVED AMOUNT '!L21</f>
        <v>0</v>
      </c>
      <c r="M17" s="33">
        <f>'RECEIVED AMOUNT '!M21</f>
        <v>0</v>
      </c>
      <c r="N17" s="33">
        <f>'RECEIVED AMOUNT '!N21</f>
        <v>0</v>
      </c>
      <c r="O17" s="33">
        <f>'RECEIVED AMOUNT '!O21</f>
        <v>0</v>
      </c>
      <c r="P17" s="33">
        <f>'RECEIVED AMOUNT '!P21</f>
        <v>0</v>
      </c>
      <c r="Q17" s="33">
        <f>'RECEIVED AMOUNT '!Q21</f>
        <v>0</v>
      </c>
      <c r="R17" s="33">
        <f>'RECEIVED AMOUNT '!R21</f>
        <v>0</v>
      </c>
      <c r="S17" s="33">
        <f>'RECEIVED AMOUNT '!S21</f>
        <v>0</v>
      </c>
      <c r="T17" s="33">
        <f>'RECEIVED AMOUNT '!T21</f>
        <v>0</v>
      </c>
      <c r="U17" s="33">
        <f>'RECEIVED AMOUNT '!U21</f>
        <v>0</v>
      </c>
      <c r="V17" s="33">
        <f>'RECEIVED AMOUNT '!V21</f>
        <v>0</v>
      </c>
      <c r="W17" s="33">
        <f>'RECEIVED AMOUNT '!W21</f>
        <v>0</v>
      </c>
      <c r="X17" s="33">
        <f>'RECEIVED AMOUNT '!X21</f>
        <v>0</v>
      </c>
      <c r="Y17" s="33">
        <f>'RECEIVED AMOUNT '!Y21</f>
        <v>0</v>
      </c>
      <c r="Z17" s="4">
        <f t="shared" si="0"/>
        <v>0</v>
      </c>
    </row>
    <row r="18" spans="1:26" ht="36.75" customHeight="1">
      <c r="A18" s="4" t="str">
        <f>MASTER!B22</f>
        <v/>
      </c>
      <c r="B18" s="13">
        <f>MASTER!C22</f>
        <v>0</v>
      </c>
      <c r="C18" s="33">
        <f>'RECEIVED AMOUNT '!C22</f>
        <v>0</v>
      </c>
      <c r="D18" s="33">
        <f>'RECEIVED AMOUNT '!D22</f>
        <v>0</v>
      </c>
      <c r="E18" s="33">
        <f>'RECEIVED AMOUNT '!E22</f>
        <v>0</v>
      </c>
      <c r="F18" s="33">
        <f>'RECEIVED AMOUNT '!F22</f>
        <v>0</v>
      </c>
      <c r="G18" s="33">
        <f>'RECEIVED AMOUNT '!G22</f>
        <v>0</v>
      </c>
      <c r="H18" s="33">
        <f>'RECEIVED AMOUNT '!H22</f>
        <v>0</v>
      </c>
      <c r="I18" s="33">
        <f>'RECEIVED AMOUNT '!I22</f>
        <v>0</v>
      </c>
      <c r="J18" s="33">
        <f>'RECEIVED AMOUNT '!J22</f>
        <v>0</v>
      </c>
      <c r="K18" s="33">
        <f>'RECEIVED AMOUNT '!K22</f>
        <v>0</v>
      </c>
      <c r="L18" s="33">
        <f>'RECEIVED AMOUNT '!L22</f>
        <v>0</v>
      </c>
      <c r="M18" s="33">
        <f>'RECEIVED AMOUNT '!M22</f>
        <v>0</v>
      </c>
      <c r="N18" s="33">
        <f>'RECEIVED AMOUNT '!N22</f>
        <v>0</v>
      </c>
      <c r="O18" s="33">
        <f>'RECEIVED AMOUNT '!O22</f>
        <v>0</v>
      </c>
      <c r="P18" s="33">
        <f>'RECEIVED AMOUNT '!P22</f>
        <v>0</v>
      </c>
      <c r="Q18" s="33">
        <f>'RECEIVED AMOUNT '!Q22</f>
        <v>0</v>
      </c>
      <c r="R18" s="33">
        <f>'RECEIVED AMOUNT '!R22</f>
        <v>0</v>
      </c>
      <c r="S18" s="33">
        <f>'RECEIVED AMOUNT '!S22</f>
        <v>0</v>
      </c>
      <c r="T18" s="33">
        <f>'RECEIVED AMOUNT '!T22</f>
        <v>0</v>
      </c>
      <c r="U18" s="33">
        <f>'RECEIVED AMOUNT '!U22</f>
        <v>0</v>
      </c>
      <c r="V18" s="33">
        <f>'RECEIVED AMOUNT '!V22</f>
        <v>0</v>
      </c>
      <c r="W18" s="33">
        <f>'RECEIVED AMOUNT '!W22</f>
        <v>0</v>
      </c>
      <c r="X18" s="33">
        <f>'RECEIVED AMOUNT '!X22</f>
        <v>0</v>
      </c>
      <c r="Y18" s="33">
        <f>'RECEIVED AMOUNT '!Y22</f>
        <v>0</v>
      </c>
      <c r="Z18" s="4">
        <f t="shared" si="0"/>
        <v>0</v>
      </c>
    </row>
    <row r="19" spans="1:26" ht="22.5" customHeight="1">
      <c r="A19" s="197" t="s">
        <v>42</v>
      </c>
      <c r="B19" s="198"/>
      <c r="C19" s="4">
        <f>SUM(C4:C18)</f>
        <v>0</v>
      </c>
      <c r="D19" s="4">
        <f>SUM(D4:D18)</f>
        <v>90000</v>
      </c>
      <c r="E19" s="4">
        <f t="shared" ref="E19:Z19" si="1">SUM(E4:E18)</f>
        <v>0</v>
      </c>
      <c r="F19" s="4">
        <f t="shared" si="1"/>
        <v>0</v>
      </c>
      <c r="G19" s="4">
        <f t="shared" si="1"/>
        <v>0</v>
      </c>
      <c r="H19" s="4">
        <f t="shared" si="1"/>
        <v>0</v>
      </c>
      <c r="I19" s="4">
        <f t="shared" si="1"/>
        <v>0</v>
      </c>
      <c r="J19" s="4">
        <f t="shared" si="1"/>
        <v>50000</v>
      </c>
      <c r="K19" s="4">
        <f t="shared" si="1"/>
        <v>0</v>
      </c>
      <c r="L19" s="4">
        <f t="shared" si="1"/>
        <v>1800</v>
      </c>
      <c r="M19" s="4">
        <f t="shared" si="1"/>
        <v>1200</v>
      </c>
      <c r="N19" s="4">
        <f t="shared" si="1"/>
        <v>1200</v>
      </c>
      <c r="O19" s="4">
        <f t="shared" si="1"/>
        <v>0</v>
      </c>
      <c r="P19" s="4">
        <f t="shared" si="1"/>
        <v>55000</v>
      </c>
      <c r="Q19" s="4">
        <f t="shared" si="1"/>
        <v>3840</v>
      </c>
      <c r="R19" s="4">
        <f t="shared" si="1"/>
        <v>2500</v>
      </c>
      <c r="S19" s="4">
        <f t="shared" si="1"/>
        <v>0</v>
      </c>
      <c r="T19" s="4">
        <f t="shared" si="1"/>
        <v>3000</v>
      </c>
      <c r="U19" s="4">
        <f t="shared" si="1"/>
        <v>6000</v>
      </c>
      <c r="V19" s="4">
        <f t="shared" si="1"/>
        <v>0</v>
      </c>
      <c r="W19" s="4">
        <f t="shared" si="1"/>
        <v>0</v>
      </c>
      <c r="X19" s="4">
        <f t="shared" si="1"/>
        <v>0</v>
      </c>
      <c r="Y19" s="4">
        <f t="shared" si="1"/>
        <v>0</v>
      </c>
      <c r="Z19" s="4">
        <f t="shared" si="1"/>
        <v>214540</v>
      </c>
    </row>
    <row r="20" spans="1:26" s="3" customFormat="1" ht="24.75" customHeight="1">
      <c r="A20" s="199" t="s">
        <v>44</v>
      </c>
      <c r="B20" s="200"/>
      <c r="C20" s="2">
        <f>C3+C19</f>
        <v>50000</v>
      </c>
      <c r="D20" s="2">
        <f t="shared" ref="D20:S20" si="2">D3+D19</f>
        <v>90000</v>
      </c>
      <c r="E20" s="2">
        <f t="shared" si="2"/>
        <v>15000</v>
      </c>
      <c r="F20" s="2">
        <f t="shared" si="2"/>
        <v>5000</v>
      </c>
      <c r="G20" s="2">
        <f t="shared" si="2"/>
        <v>1000</v>
      </c>
      <c r="H20" s="2">
        <f t="shared" si="2"/>
        <v>1000</v>
      </c>
      <c r="I20" s="2">
        <f t="shared" si="2"/>
        <v>25000</v>
      </c>
      <c r="J20" s="2">
        <f t="shared" si="2"/>
        <v>50000</v>
      </c>
      <c r="K20" s="2">
        <f t="shared" si="2"/>
        <v>9150</v>
      </c>
      <c r="L20" s="2">
        <f t="shared" si="2"/>
        <v>2100</v>
      </c>
      <c r="M20" s="2">
        <f t="shared" si="2"/>
        <v>1400</v>
      </c>
      <c r="N20" s="2">
        <f t="shared" si="2"/>
        <v>1400</v>
      </c>
      <c r="O20" s="2">
        <f t="shared" si="2"/>
        <v>0</v>
      </c>
      <c r="P20" s="2">
        <f t="shared" si="2"/>
        <v>55000</v>
      </c>
      <c r="Q20" s="2">
        <f t="shared" si="2"/>
        <v>4480</v>
      </c>
      <c r="R20" s="2">
        <f t="shared" si="2"/>
        <v>3000</v>
      </c>
      <c r="S20" s="2">
        <f t="shared" si="2"/>
        <v>4500</v>
      </c>
      <c r="T20" s="2">
        <f t="shared" ref="T20" si="3">T3+T19</f>
        <v>3500</v>
      </c>
      <c r="U20" s="2">
        <f t="shared" ref="U20" si="4">U3+U19</f>
        <v>7000</v>
      </c>
      <c r="V20" s="2">
        <f t="shared" ref="V20" si="5">V3+V19</f>
        <v>0</v>
      </c>
      <c r="W20" s="2">
        <f t="shared" ref="W20" si="6">W3+W19</f>
        <v>0</v>
      </c>
      <c r="X20" s="2">
        <f t="shared" ref="X20" si="7">X3+X19</f>
        <v>0</v>
      </c>
      <c r="Y20" s="2">
        <f t="shared" ref="Y20" si="8">Y3+Y19</f>
        <v>0</v>
      </c>
      <c r="Z20" s="2">
        <f>SUM(C20:Y20)</f>
        <v>328530</v>
      </c>
    </row>
  </sheetData>
  <mergeCells count="5">
    <mergeCell ref="A19:B19"/>
    <mergeCell ref="A20:B20"/>
    <mergeCell ref="A1:A2"/>
    <mergeCell ref="B1:B2"/>
    <mergeCell ref="C1:Z1"/>
  </mergeCells>
  <conditionalFormatting sqref="B4:B18 W2:Y2 C3:Y3">
    <cfRule type="cellIs" dxfId="5" priority="5" operator="equal">
      <formula>0</formula>
    </cfRule>
  </conditionalFormatting>
  <conditionalFormatting sqref="C4:Y20">
    <cfRule type="cellIs" dxfId="4" priority="3" operator="equal">
      <formula>0</formula>
    </cfRule>
  </conditionalFormatting>
  <conditionalFormatting sqref="Z19:Z20 C4:Y20">
    <cfRule type="cellIs" dxfId="3" priority="1" operator="equal">
      <formula>0</formula>
    </cfRule>
  </conditionalFormatting>
  <pageMargins left="0.7" right="0.7" top="0.42" bottom="0.75" header="0.3" footer="0.3"/>
  <pageSetup scale="42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7030A0"/>
  </sheetPr>
  <dimension ref="A1:XFC37"/>
  <sheetViews>
    <sheetView workbookViewId="0">
      <selection activeCell="E13" sqref="E13"/>
    </sheetView>
  </sheetViews>
  <sheetFormatPr defaultColWidth="0" defaultRowHeight="18.75" zeroHeight="1"/>
  <cols>
    <col min="1" max="1" width="8.42578125" style="51" customWidth="1"/>
    <col min="2" max="2" width="32.140625" style="51" customWidth="1"/>
    <col min="3" max="3" width="25.5703125" style="51" customWidth="1"/>
    <col min="4" max="4" width="14.28515625" style="51" customWidth="1"/>
    <col min="5" max="5" width="17.140625" style="51" customWidth="1"/>
    <col min="6" max="6" width="15.140625" style="51" customWidth="1"/>
    <col min="7" max="7" width="13.7109375" style="51" customWidth="1"/>
    <col min="8" max="8" width="9.28515625" style="51" customWidth="1"/>
    <col min="9" max="9" width="27" style="51" customWidth="1"/>
    <col min="10" max="10" width="30.28515625" style="51" hidden="1" customWidth="1"/>
    <col min="11" max="16383" width="9.140625" style="51" hidden="1"/>
    <col min="16384" max="16384" width="13.85546875" style="51" hidden="1"/>
  </cols>
  <sheetData>
    <row r="1" spans="1:10" ht="30" customHeight="1">
      <c r="A1" s="205" t="str">
        <f>'RECEIVED AMOUNT '!A1:Z1</f>
        <v>dk;kZy; jktdh; mPp ek/;fed fo|ky;] xksj/kuiqjk CykWd vV# ftyk ckjka</v>
      </c>
      <c r="B1" s="205"/>
      <c r="C1" s="205"/>
      <c r="D1" s="205"/>
      <c r="E1" s="205"/>
      <c r="F1" s="205"/>
      <c r="G1" s="205"/>
      <c r="H1" s="205"/>
      <c r="I1" s="205"/>
      <c r="J1" s="69" t="str">
        <f>MASTER!H8</f>
        <v>CSG SEC. GRANT</v>
      </c>
    </row>
    <row r="2" spans="1:10">
      <c r="A2" s="70" t="s">
        <v>52</v>
      </c>
      <c r="B2" s="74"/>
      <c r="C2" s="70"/>
      <c r="D2" s="70"/>
      <c r="E2" s="70"/>
      <c r="F2" s="70"/>
      <c r="G2" s="70"/>
      <c r="H2" s="70" t="s">
        <v>53</v>
      </c>
      <c r="I2" s="74"/>
      <c r="J2" s="69" t="str">
        <f>MASTER!H9</f>
        <v>CSG ELE.GRANT</v>
      </c>
    </row>
    <row r="3" spans="1:10">
      <c r="A3" s="70"/>
      <c r="B3" s="70" t="s">
        <v>105</v>
      </c>
      <c r="C3" s="70"/>
      <c r="D3" s="70"/>
      <c r="E3" s="70"/>
      <c r="F3" s="70"/>
      <c r="G3" s="70"/>
      <c r="H3" s="70"/>
      <c r="I3" s="70"/>
      <c r="J3" s="69" t="str">
        <f>MASTER!H10</f>
        <v>CRC GRANT</v>
      </c>
    </row>
    <row r="4" spans="1:10">
      <c r="A4" s="70"/>
      <c r="B4" s="70" t="s">
        <v>106</v>
      </c>
      <c r="C4" s="70"/>
      <c r="D4" s="70"/>
      <c r="E4" s="70"/>
      <c r="F4" s="70"/>
      <c r="G4" s="70"/>
      <c r="H4" s="70"/>
      <c r="I4" s="70"/>
      <c r="J4" s="69" t="str">
        <f>MASTER!H11</f>
        <v>MEETING AND TA GRANT</v>
      </c>
    </row>
    <row r="5" spans="1:10">
      <c r="A5" s="70"/>
      <c r="B5" s="70" t="str">
        <f>MASTER!C2</f>
        <v>jktdh; mPp ek/;fed fo|ky;] xksj/kuiqjk</v>
      </c>
      <c r="C5" s="70"/>
      <c r="D5" s="70"/>
      <c r="E5" s="70"/>
      <c r="F5" s="70"/>
      <c r="G5" s="70"/>
      <c r="H5" s="70"/>
      <c r="I5" s="70"/>
      <c r="J5" s="69" t="str">
        <f>MASTER!H12</f>
        <v>TLM GRANT</v>
      </c>
    </row>
    <row r="6" spans="1:10">
      <c r="A6" s="70"/>
      <c r="B6" s="70"/>
      <c r="C6" s="70"/>
      <c r="D6" s="70"/>
      <c r="E6" s="70"/>
      <c r="F6" s="70"/>
      <c r="G6" s="70"/>
      <c r="H6" s="70"/>
      <c r="I6" s="70"/>
      <c r="J6" s="69" t="str">
        <f>MASTER!H13</f>
        <v>MOBILITY SPOT GRANT</v>
      </c>
    </row>
    <row r="7" spans="1:10">
      <c r="A7" s="70"/>
      <c r="B7" s="70" t="s">
        <v>107</v>
      </c>
      <c r="C7" s="70"/>
      <c r="D7" s="70"/>
      <c r="E7" s="70"/>
      <c r="F7" s="70"/>
      <c r="G7" s="70"/>
      <c r="H7" s="70"/>
      <c r="I7" s="70"/>
      <c r="J7" s="69" t="str">
        <f>MASTER!H14</f>
        <v>SEONDARY SPORTS GRANT</v>
      </c>
    </row>
    <row r="8" spans="1:10">
      <c r="A8" s="70"/>
      <c r="B8" s="70" t="s">
        <v>108</v>
      </c>
      <c r="C8" s="70"/>
      <c r="D8" s="70"/>
      <c r="E8" s="70"/>
      <c r="F8" s="70"/>
      <c r="G8" s="70"/>
      <c r="H8" s="70"/>
      <c r="I8" s="70"/>
      <c r="J8" s="69" t="str">
        <f>MASTER!H15</f>
        <v>ELEMENTRY SPORTS GRANT</v>
      </c>
    </row>
    <row r="9" spans="1:10" ht="37.5" customHeight="1">
      <c r="A9" s="70"/>
      <c r="B9" s="206" t="s">
        <v>109</v>
      </c>
      <c r="C9" s="206"/>
      <c r="D9" s="206"/>
      <c r="E9" s="206"/>
      <c r="F9" s="206"/>
      <c r="G9" s="206"/>
      <c r="H9" s="206"/>
      <c r="I9" s="206"/>
      <c r="J9" s="69" t="str">
        <f>MASTER!H16</f>
        <v>PEEO OLYMPIC GRANT</v>
      </c>
    </row>
    <row r="10" spans="1:10" ht="31.5">
      <c r="A10" s="30" t="s">
        <v>91</v>
      </c>
      <c r="B10" s="30" t="s">
        <v>71</v>
      </c>
      <c r="C10" s="30" t="s">
        <v>110</v>
      </c>
      <c r="D10" s="30" t="s">
        <v>72</v>
      </c>
      <c r="E10" s="30" t="s">
        <v>73</v>
      </c>
      <c r="F10" s="71" t="s">
        <v>74</v>
      </c>
      <c r="G10" s="30" t="s">
        <v>75</v>
      </c>
      <c r="H10" s="30" t="s">
        <v>76</v>
      </c>
      <c r="I10" s="30" t="s">
        <v>77</v>
      </c>
      <c r="J10" s="69" t="str">
        <f>MASTER!H17</f>
        <v>SAMUDAYIK JAGRATI</v>
      </c>
    </row>
    <row r="11" spans="1:10">
      <c r="A11" s="75">
        <f>IF(B11="","",ROWS($B$11:B11))</f>
        <v>1</v>
      </c>
      <c r="B11" s="76" t="s">
        <v>117</v>
      </c>
      <c r="C11" s="77" t="s">
        <v>6</v>
      </c>
      <c r="D11" s="77">
        <v>9829455425</v>
      </c>
      <c r="E11" s="78">
        <v>57070100000090</v>
      </c>
      <c r="F11" s="77" t="s">
        <v>84</v>
      </c>
      <c r="G11" s="77"/>
      <c r="H11" s="77"/>
      <c r="I11" s="76"/>
      <c r="J11" s="69" t="str">
        <f>MASTER!H18</f>
        <v>APNI LADO GRANT</v>
      </c>
    </row>
    <row r="12" spans="1:10">
      <c r="A12" s="75" t="str">
        <f>IF(B12="","",ROWS($B$11:B12))</f>
        <v/>
      </c>
      <c r="B12" s="79"/>
      <c r="C12" s="77"/>
      <c r="D12" s="80"/>
      <c r="E12" s="78"/>
      <c r="F12" s="80"/>
      <c r="G12" s="80"/>
      <c r="H12" s="80"/>
      <c r="I12" s="79"/>
      <c r="J12" s="69" t="str">
        <f>MASTER!H19</f>
        <v>BAAL SAMAROH</v>
      </c>
    </row>
    <row r="13" spans="1:10">
      <c r="A13" s="75" t="str">
        <f>IF(B13="","",ROWS($B$11:B13))</f>
        <v/>
      </c>
      <c r="B13" s="79"/>
      <c r="C13" s="77"/>
      <c r="D13" s="80"/>
      <c r="E13" s="78"/>
      <c r="F13" s="80"/>
      <c r="G13" s="80"/>
      <c r="H13" s="80"/>
      <c r="I13" s="79"/>
      <c r="J13" s="69" t="str">
        <f>MASTER!H20</f>
        <v>SPORT FOR MODAL GREEN SCHOOL GRANT</v>
      </c>
    </row>
    <row r="14" spans="1:10">
      <c r="A14" s="75" t="str">
        <f>IF(B14="","",ROWS($B$11:B14))</f>
        <v/>
      </c>
      <c r="B14" s="79"/>
      <c r="C14" s="77"/>
      <c r="D14" s="80"/>
      <c r="E14" s="78"/>
      <c r="F14" s="80"/>
      <c r="G14" s="80"/>
      <c r="H14" s="80"/>
      <c r="I14" s="79"/>
      <c r="J14" s="69" t="str">
        <f>MASTER!H21</f>
        <v>SAMAGRA VIKAS EVAM PARYAVARAN</v>
      </c>
    </row>
    <row r="15" spans="1:10">
      <c r="A15" s="75" t="str">
        <f>IF(B15="","",ROWS($B$11:B15))</f>
        <v/>
      </c>
      <c r="B15" s="79"/>
      <c r="C15" s="77"/>
      <c r="D15" s="80"/>
      <c r="E15" s="78"/>
      <c r="F15" s="80"/>
      <c r="G15" s="80"/>
      <c r="H15" s="80"/>
      <c r="I15" s="79"/>
      <c r="J15" s="69" t="str">
        <f>MASTER!H22</f>
        <v>VOULENTERS TRAINING</v>
      </c>
    </row>
    <row r="16" spans="1:10">
      <c r="A16" s="75" t="str">
        <f>IF(B16="","",ROWS($B$11:B16))</f>
        <v/>
      </c>
      <c r="B16" s="79"/>
      <c r="C16" s="77"/>
      <c r="D16" s="80"/>
      <c r="E16" s="78"/>
      <c r="F16" s="80"/>
      <c r="G16" s="80"/>
      <c r="H16" s="80"/>
      <c r="I16" s="79"/>
      <c r="J16" s="69" t="str">
        <f>MASTER!H23</f>
        <v>EK BHARAT SURAKSHIT BHARAT ACTIVITY</v>
      </c>
    </row>
    <row r="17" spans="1:10">
      <c r="A17" s="75" t="str">
        <f>IF(B17="","",ROWS($B$11:B17))</f>
        <v/>
      </c>
      <c r="B17" s="79"/>
      <c r="C17" s="77"/>
      <c r="D17" s="80"/>
      <c r="E17" s="78"/>
      <c r="F17" s="80"/>
      <c r="G17" s="80"/>
      <c r="H17" s="80"/>
      <c r="I17" s="79"/>
      <c r="J17" s="69" t="str">
        <f>MASTER!H24</f>
        <v>GENDOR ACTIVITY KISHORI MELA</v>
      </c>
    </row>
    <row r="18" spans="1:10">
      <c r="A18" s="75" t="str">
        <f>IF(B18="","",ROWS($B$11:B18))</f>
        <v/>
      </c>
      <c r="B18" s="79"/>
      <c r="C18" s="77"/>
      <c r="D18" s="80"/>
      <c r="E18" s="78"/>
      <c r="F18" s="80"/>
      <c r="G18" s="80"/>
      <c r="H18" s="80"/>
      <c r="I18" s="79"/>
      <c r="J18" s="69" t="str">
        <f>MASTER!H25</f>
        <v>GENDOR ACTIVITY SURKSHA AVAM DIGITAL LEARNING</v>
      </c>
    </row>
    <row r="19" spans="1:10">
      <c r="A19" s="75" t="str">
        <f>IF(B19="","",ROWS($B$11:B19))</f>
        <v/>
      </c>
      <c r="B19" s="79"/>
      <c r="C19" s="77"/>
      <c r="D19" s="80"/>
      <c r="E19" s="78"/>
      <c r="F19" s="80"/>
      <c r="G19" s="80"/>
      <c r="H19" s="80"/>
      <c r="I19" s="79"/>
      <c r="J19" s="69" t="str">
        <f>MASTER!H26</f>
        <v>GENDOR ACTIVITY VIDHYALAY EVAM VATAVARAN</v>
      </c>
    </row>
    <row r="20" spans="1:10">
      <c r="A20" s="75" t="str">
        <f>IF(B20="","",ROWS($B$11:B20))</f>
        <v/>
      </c>
      <c r="B20" s="79"/>
      <c r="C20" s="77"/>
      <c r="D20" s="80"/>
      <c r="E20" s="78"/>
      <c r="F20" s="80"/>
      <c r="G20" s="80"/>
      <c r="H20" s="80"/>
      <c r="I20" s="79"/>
      <c r="J20" s="69" t="str">
        <f>MASTER!H27</f>
        <v>VOCATIONAL EDUCATION</v>
      </c>
    </row>
    <row r="21" spans="1:10">
      <c r="A21" s="75" t="str">
        <f>IF(B21="","",ROWS($B$11:B21))</f>
        <v/>
      </c>
      <c r="B21" s="79"/>
      <c r="C21" s="77"/>
      <c r="D21" s="80"/>
      <c r="E21" s="78"/>
      <c r="F21" s="80"/>
      <c r="G21" s="80"/>
      <c r="H21" s="80"/>
      <c r="I21" s="79"/>
      <c r="J21" s="69">
        <f>MASTER!H28</f>
        <v>0</v>
      </c>
    </row>
    <row r="22" spans="1:10">
      <c r="A22" s="75" t="str">
        <f>IF(B22="","",ROWS($B$11:B22))</f>
        <v/>
      </c>
      <c r="B22" s="79"/>
      <c r="C22" s="77"/>
      <c r="D22" s="80"/>
      <c r="E22" s="78"/>
      <c r="F22" s="80"/>
      <c r="G22" s="80"/>
      <c r="H22" s="80"/>
      <c r="I22" s="79"/>
      <c r="J22" s="69">
        <f>MASTER!H29</f>
        <v>0</v>
      </c>
    </row>
    <row r="23" spans="1:10">
      <c r="A23" s="75" t="str">
        <f>IF(B23="","",ROWS($B$11:B23))</f>
        <v/>
      </c>
      <c r="B23" s="79"/>
      <c r="C23" s="77"/>
      <c r="D23" s="80"/>
      <c r="E23" s="78"/>
      <c r="F23" s="80"/>
      <c r="G23" s="80"/>
      <c r="H23" s="80"/>
      <c r="I23" s="79"/>
      <c r="J23" s="69">
        <f>MASTER!H30</f>
        <v>0</v>
      </c>
    </row>
    <row r="24" spans="1:10">
      <c r="A24" s="75" t="str">
        <f>IF(B24="","",ROWS($B$11:B24))</f>
        <v/>
      </c>
      <c r="B24" s="79"/>
      <c r="C24" s="77"/>
      <c r="D24" s="80"/>
      <c r="E24" s="78"/>
      <c r="F24" s="80"/>
      <c r="G24" s="80"/>
      <c r="H24" s="80"/>
      <c r="I24" s="79"/>
      <c r="J24" s="69">
        <f>MASTER!H31</f>
        <v>0</v>
      </c>
    </row>
    <row r="25" spans="1:10">
      <c r="A25" s="75" t="str">
        <f>IF(B25="","",ROWS($B$11:B25))</f>
        <v/>
      </c>
      <c r="B25" s="79"/>
      <c r="C25" s="77"/>
      <c r="D25" s="80"/>
      <c r="E25" s="78"/>
      <c r="F25" s="80"/>
      <c r="G25" s="80"/>
      <c r="H25" s="80"/>
      <c r="I25" s="79"/>
      <c r="J25" s="69">
        <f>MASTER!H32</f>
        <v>0</v>
      </c>
    </row>
    <row r="26" spans="1:10">
      <c r="A26" s="75" t="str">
        <f>IF(B26="","",ROWS($B$11:B26))</f>
        <v/>
      </c>
      <c r="B26" s="79"/>
      <c r="C26" s="77"/>
      <c r="D26" s="80"/>
      <c r="E26" s="78"/>
      <c r="F26" s="80"/>
      <c r="G26" s="80"/>
      <c r="H26" s="80"/>
      <c r="I26" s="79"/>
      <c r="J26" s="72"/>
    </row>
    <row r="27" spans="1:10">
      <c r="A27" s="75" t="str">
        <f>IF(B27="","",ROWS($B$11:B27))</f>
        <v/>
      </c>
      <c r="B27" s="79"/>
      <c r="C27" s="77"/>
      <c r="D27" s="80"/>
      <c r="E27" s="78"/>
      <c r="F27" s="80"/>
      <c r="G27" s="80"/>
      <c r="H27" s="80"/>
      <c r="I27" s="79"/>
      <c r="J27" s="72"/>
    </row>
    <row r="28" spans="1:10">
      <c r="A28" s="75" t="str">
        <f>IF(B28="","",ROWS($B$11:B28))</f>
        <v/>
      </c>
      <c r="B28" s="79"/>
      <c r="C28" s="77"/>
      <c r="D28" s="80"/>
      <c r="E28" s="78"/>
      <c r="F28" s="80"/>
      <c r="G28" s="80"/>
      <c r="H28" s="80"/>
      <c r="I28" s="79"/>
      <c r="J28" s="72"/>
    </row>
    <row r="29" spans="1:10">
      <c r="A29" s="75" t="str">
        <f>IF(B29="","",ROWS($B$11:B29))</f>
        <v/>
      </c>
      <c r="B29" s="79"/>
      <c r="C29" s="77"/>
      <c r="D29" s="80"/>
      <c r="E29" s="78"/>
      <c r="F29" s="80"/>
      <c r="G29" s="80"/>
      <c r="H29" s="80"/>
      <c r="I29" s="79"/>
      <c r="J29" s="72"/>
    </row>
    <row r="30" spans="1:10"/>
    <row r="31" spans="1:10">
      <c r="B31" s="51" t="s">
        <v>111</v>
      </c>
    </row>
    <row r="32" spans="1:10">
      <c r="B32" s="204" t="s">
        <v>112</v>
      </c>
      <c r="C32" s="204"/>
      <c r="D32" s="204"/>
      <c r="E32" s="204"/>
      <c r="F32" s="204"/>
      <c r="G32" s="204"/>
      <c r="H32" s="204"/>
      <c r="I32" s="204"/>
    </row>
    <row r="33" spans="2:9">
      <c r="B33" s="204" t="s">
        <v>113</v>
      </c>
      <c r="C33" s="204"/>
      <c r="D33" s="204"/>
      <c r="E33" s="204"/>
      <c r="F33" s="204"/>
      <c r="G33" s="204"/>
      <c r="H33" s="204"/>
      <c r="I33" s="204"/>
    </row>
    <row r="34" spans="2:9">
      <c r="B34" s="204" t="s">
        <v>114</v>
      </c>
      <c r="C34" s="204"/>
      <c r="D34" s="204"/>
      <c r="E34" s="204"/>
      <c r="F34" s="204"/>
      <c r="G34" s="204"/>
      <c r="H34" s="204"/>
      <c r="I34" s="204"/>
    </row>
    <row r="35" spans="2:9">
      <c r="B35" s="204" t="s">
        <v>115</v>
      </c>
      <c r="C35" s="204"/>
      <c r="D35" s="204"/>
      <c r="E35" s="204"/>
      <c r="F35" s="204"/>
      <c r="G35" s="204"/>
      <c r="H35" s="204"/>
      <c r="I35" s="204"/>
    </row>
    <row r="36" spans="2:9">
      <c r="H36" s="167" t="s">
        <v>116</v>
      </c>
      <c r="I36" s="167"/>
    </row>
    <row r="37" spans="2:9"/>
  </sheetData>
  <sheetProtection password="FC12" sheet="1" objects="1" scenarios="1" formatRows="0"/>
  <mergeCells count="7">
    <mergeCell ref="H36:I36"/>
    <mergeCell ref="B34:I34"/>
    <mergeCell ref="B35:I35"/>
    <mergeCell ref="A1:I1"/>
    <mergeCell ref="B9:I9"/>
    <mergeCell ref="B32:I32"/>
    <mergeCell ref="B33:I33"/>
  </mergeCells>
  <dataValidations count="1">
    <dataValidation type="list" allowBlank="1" showInputMessage="1" showErrorMessage="1" sqref="C11:C29">
      <formula1>$J$1:$J$25</formula1>
    </dataValidation>
  </dataValidations>
  <pageMargins left="0.7" right="0.7" top="0.31" bottom="0.46" header="0.3" footer="0.3"/>
  <pageSetup scale="75" orientation="landscape" verticalDpi="0" r:id="rId1"/>
  <headerFooter>
    <oddFooter>&amp;C&amp;"Arial Black,Regular"&amp;16RAJTEACHERS.NET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FF0000"/>
  </sheetPr>
  <dimension ref="A1:N206"/>
  <sheetViews>
    <sheetView workbookViewId="0">
      <selection sqref="A1:L1"/>
    </sheetView>
  </sheetViews>
  <sheetFormatPr defaultColWidth="0" defaultRowHeight="15" zeroHeight="1"/>
  <cols>
    <col min="1" max="1" width="9.28515625" bestFit="1" customWidth="1"/>
    <col min="2" max="2" width="29.5703125" style="95" customWidth="1"/>
    <col min="3" max="3" width="21" style="95" customWidth="1"/>
    <col min="4" max="4" width="27.42578125" style="95" customWidth="1"/>
    <col min="5" max="5" width="15.42578125" style="95" bestFit="1" customWidth="1"/>
    <col min="6" max="6" width="19.5703125" style="95" customWidth="1"/>
    <col min="7" max="7" width="13.85546875" style="95" customWidth="1"/>
    <col min="8" max="8" width="15.85546875" style="95" customWidth="1"/>
    <col min="9" max="9" width="12.5703125" style="95" customWidth="1"/>
    <col min="10" max="10" width="18.140625" style="95" customWidth="1"/>
    <col min="11" max="11" width="10.5703125" style="95" customWidth="1"/>
    <col min="12" max="12" width="12.28515625" style="95" customWidth="1"/>
    <col min="13" max="13" width="36.42578125" style="95" hidden="1" customWidth="1"/>
    <col min="14" max="14" width="22" style="95" hidden="1" customWidth="1"/>
    <col min="15" max="16384" width="9.140625" style="95" hidden="1"/>
  </cols>
  <sheetData>
    <row r="1" spans="1:14" customFormat="1" ht="46.5" customHeight="1">
      <c r="A1" s="207" t="str">
        <f>'RECEIVED AMOUNT '!A1</f>
        <v>dk;kZy; jktdh; mPp ek/;fed fo|ky;] xksj/kuiqjk CykWd vV# ftyk ckjka</v>
      </c>
      <c r="B1" s="208"/>
      <c r="C1" s="208"/>
      <c r="D1" s="208"/>
      <c r="E1" s="208"/>
      <c r="F1" s="208"/>
      <c r="G1" s="208"/>
      <c r="H1" s="208"/>
      <c r="I1" s="208"/>
      <c r="J1" s="208"/>
      <c r="K1" s="208"/>
      <c r="L1" s="209"/>
    </row>
    <row r="2" spans="1:14" customFormat="1" ht="51.75" customHeight="1">
      <c r="A2" s="210" t="s">
        <v>128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2"/>
    </row>
    <row r="3" spans="1:14" customFormat="1" ht="30" customHeight="1">
      <c r="A3" s="213" t="s">
        <v>132</v>
      </c>
      <c r="B3" s="214"/>
      <c r="C3" s="214"/>
      <c r="D3" s="214"/>
      <c r="E3" s="214"/>
      <c r="F3" s="214"/>
      <c r="G3" s="214"/>
      <c r="H3" s="214"/>
      <c r="I3" s="214"/>
      <c r="J3" s="214"/>
      <c r="K3" s="214"/>
      <c r="L3" s="215"/>
    </row>
    <row r="4" spans="1:14" customFormat="1" ht="31.5">
      <c r="A4" s="82" t="s">
        <v>68</v>
      </c>
      <c r="B4" s="85" t="s">
        <v>69</v>
      </c>
      <c r="C4" s="81" t="s">
        <v>70</v>
      </c>
      <c r="D4" s="86" t="s">
        <v>124</v>
      </c>
      <c r="E4" s="87" t="s">
        <v>72</v>
      </c>
      <c r="F4" s="87" t="s">
        <v>73</v>
      </c>
      <c r="G4" s="88" t="s">
        <v>74</v>
      </c>
      <c r="H4" s="87" t="s">
        <v>75</v>
      </c>
      <c r="I4" s="87" t="s">
        <v>76</v>
      </c>
      <c r="J4" s="87" t="s">
        <v>77</v>
      </c>
      <c r="K4" s="89" t="s">
        <v>125</v>
      </c>
      <c r="L4" s="89" t="s">
        <v>126</v>
      </c>
      <c r="M4" s="83" t="str">
        <f>MASTER!C5</f>
        <v>GOVT SR. SECONDARY SCHOOL, GORDHANPURA</v>
      </c>
      <c r="N4" s="40" t="str">
        <f>MASTER!H8</f>
        <v>CSG SEC. GRANT</v>
      </c>
    </row>
    <row r="5" spans="1:14" ht="31.5">
      <c r="A5" s="4">
        <f>IF(B5="","",ROWS($B$5:B5))</f>
        <v>1</v>
      </c>
      <c r="B5" s="84" t="s">
        <v>79</v>
      </c>
      <c r="C5" s="33" t="s">
        <v>6</v>
      </c>
      <c r="D5" s="77" t="s">
        <v>129</v>
      </c>
      <c r="E5" s="77">
        <v>9712558840</v>
      </c>
      <c r="F5" s="77">
        <v>61445985558</v>
      </c>
      <c r="G5" s="77" t="s">
        <v>84</v>
      </c>
      <c r="H5" s="77" t="s">
        <v>130</v>
      </c>
      <c r="I5" s="77">
        <v>20500</v>
      </c>
      <c r="J5" s="77" t="s">
        <v>86</v>
      </c>
      <c r="K5" s="77">
        <v>11</v>
      </c>
      <c r="L5" s="77" t="s">
        <v>47</v>
      </c>
      <c r="M5" s="93" t="str">
        <f>MASTER!C8</f>
        <v>GOVT UPPER PRIMARY SCHOOL, KANWARPURA</v>
      </c>
      <c r="N5" s="94" t="str">
        <f>MASTER!H9</f>
        <v>CSG ELE.GRANT</v>
      </c>
    </row>
    <row r="6" spans="1:14" ht="31.5">
      <c r="A6" s="4">
        <f>IF(B6="","",ROWS($B$5:B6))</f>
        <v>2</v>
      </c>
      <c r="B6" s="84" t="s">
        <v>79</v>
      </c>
      <c r="C6" s="33" t="s">
        <v>8</v>
      </c>
      <c r="D6" s="77" t="s">
        <v>129</v>
      </c>
      <c r="E6" s="77"/>
      <c r="F6" s="77">
        <v>61445985558</v>
      </c>
      <c r="G6" s="77" t="s">
        <v>84</v>
      </c>
      <c r="H6" s="77" t="s">
        <v>131</v>
      </c>
      <c r="I6" s="77">
        <v>15000</v>
      </c>
      <c r="J6" s="77" t="s">
        <v>86</v>
      </c>
      <c r="K6" s="77">
        <v>12</v>
      </c>
      <c r="L6" s="77" t="s">
        <v>47</v>
      </c>
      <c r="M6" s="93" t="str">
        <f>MASTER!C9</f>
        <v>GOVT UPPER PRIMARY SCHOOL, AMERT KHEDI</v>
      </c>
      <c r="N6" s="94" t="str">
        <f>MASTER!H10</f>
        <v>CRC GRANT</v>
      </c>
    </row>
    <row r="7" spans="1:14" ht="15.75">
      <c r="A7" s="4" t="str">
        <f>IF(B7="","",ROWS($B$5:B7))</f>
        <v/>
      </c>
      <c r="B7" s="84"/>
      <c r="C7" s="33"/>
      <c r="D7" s="77"/>
      <c r="E7" s="77"/>
      <c r="F7" s="77"/>
      <c r="G7" s="77"/>
      <c r="H7" s="77"/>
      <c r="I7" s="77"/>
      <c r="J7" s="77"/>
      <c r="K7" s="77"/>
      <c r="L7" s="77"/>
      <c r="M7" s="93" t="str">
        <f>MASTER!C10</f>
        <v>GOVT UPPER PRIMARY SCHOOL, HANUMAT KHEDA</v>
      </c>
      <c r="N7" s="94" t="str">
        <f>MASTER!H11</f>
        <v>MEETING AND TA GRANT</v>
      </c>
    </row>
    <row r="8" spans="1:14" ht="15.75">
      <c r="A8" s="4" t="str">
        <f>IF(B8="","",ROWS($B$5:B8))</f>
        <v/>
      </c>
      <c r="B8" s="84"/>
      <c r="C8" s="33"/>
      <c r="D8" s="77"/>
      <c r="E8" s="77"/>
      <c r="F8" s="77"/>
      <c r="G8" s="77"/>
      <c r="H8" s="77"/>
      <c r="I8" s="77"/>
      <c r="J8" s="77"/>
      <c r="K8" s="77"/>
      <c r="L8" s="77"/>
      <c r="M8" s="93" t="str">
        <f>MASTER!C11</f>
        <v>GOVT UPPER PRIMARY SCHOOL, SODALHEDI</v>
      </c>
      <c r="N8" s="94" t="str">
        <f>MASTER!H12</f>
        <v>TLM GRANT</v>
      </c>
    </row>
    <row r="9" spans="1:14" ht="15.75">
      <c r="A9" s="4" t="str">
        <f>IF(B9="","",ROWS($B$5:B9))</f>
        <v/>
      </c>
      <c r="B9" s="84"/>
      <c r="C9" s="33"/>
      <c r="D9" s="77"/>
      <c r="E9" s="77"/>
      <c r="F9" s="77"/>
      <c r="G9" s="77"/>
      <c r="H9" s="77"/>
      <c r="I9" s="77"/>
      <c r="J9" s="77"/>
      <c r="K9" s="77"/>
      <c r="L9" s="77"/>
      <c r="M9" s="93" t="str">
        <f>MASTER!C12</f>
        <v>GOVT UPPER PRIMARY SCHOOL, SALPUR</v>
      </c>
      <c r="N9" s="94" t="str">
        <f>MASTER!H13</f>
        <v>MOBILITY SPOT GRANT</v>
      </c>
    </row>
    <row r="10" spans="1:14" ht="15.75">
      <c r="A10" s="4" t="str">
        <f>IF(B10="","",ROWS($B$5:B10))</f>
        <v/>
      </c>
      <c r="B10" s="84"/>
      <c r="C10" s="33"/>
      <c r="D10" s="77"/>
      <c r="E10" s="77"/>
      <c r="F10" s="77"/>
      <c r="G10" s="77"/>
      <c r="H10" s="77"/>
      <c r="I10" s="77"/>
      <c r="J10" s="77"/>
      <c r="K10" s="77"/>
      <c r="L10" s="77"/>
      <c r="M10" s="93" t="str">
        <f>MASTER!C13</f>
        <v>MAA BADI DAY CARE CENTER, SALPURA</v>
      </c>
      <c r="N10" s="94" t="str">
        <f>MASTER!H14</f>
        <v>SEONDARY SPORTS GRANT</v>
      </c>
    </row>
    <row r="11" spans="1:14" ht="15.75">
      <c r="A11" s="4" t="str">
        <f>IF(B11="","",ROWS($B$5:B11))</f>
        <v/>
      </c>
      <c r="B11" s="84"/>
      <c r="C11" s="33"/>
      <c r="D11" s="77"/>
      <c r="E11" s="77"/>
      <c r="F11" s="77"/>
      <c r="G11" s="77"/>
      <c r="H11" s="77"/>
      <c r="I11" s="77"/>
      <c r="J11" s="77"/>
      <c r="K11" s="77"/>
      <c r="L11" s="77"/>
      <c r="M11" s="93">
        <f>MASTER!C14</f>
        <v>0</v>
      </c>
      <c r="N11" s="94" t="str">
        <f>MASTER!H15</f>
        <v>ELEMENTRY SPORTS GRANT</v>
      </c>
    </row>
    <row r="12" spans="1:14" ht="15.75">
      <c r="A12" s="4" t="str">
        <f>IF(B12="","",ROWS($B$5:B12))</f>
        <v/>
      </c>
      <c r="B12" s="84"/>
      <c r="C12" s="33"/>
      <c r="D12" s="77"/>
      <c r="E12" s="77"/>
      <c r="F12" s="77"/>
      <c r="G12" s="77"/>
      <c r="H12" s="77"/>
      <c r="I12" s="77"/>
      <c r="J12" s="77"/>
      <c r="K12" s="77"/>
      <c r="L12" s="77"/>
      <c r="M12" s="93">
        <f>MASTER!C15</f>
        <v>0</v>
      </c>
      <c r="N12" s="94" t="str">
        <f>MASTER!H16</f>
        <v>PEEO OLYMPIC GRANT</v>
      </c>
    </row>
    <row r="13" spans="1:14" ht="15.75">
      <c r="A13" s="4" t="str">
        <f>IF(B13="","",ROWS($B$5:B13))</f>
        <v/>
      </c>
      <c r="B13" s="84"/>
      <c r="C13" s="33"/>
      <c r="D13" s="77"/>
      <c r="E13" s="77"/>
      <c r="F13" s="77"/>
      <c r="G13" s="77"/>
      <c r="H13" s="77"/>
      <c r="I13" s="77"/>
      <c r="J13" s="77"/>
      <c r="K13" s="77"/>
      <c r="L13" s="77"/>
      <c r="M13" s="93">
        <f>MASTER!C16</f>
        <v>0</v>
      </c>
      <c r="N13" s="94" t="str">
        <f>MASTER!H17</f>
        <v>SAMUDAYIK JAGRATI</v>
      </c>
    </row>
    <row r="14" spans="1:14" ht="15.75">
      <c r="A14" s="4" t="str">
        <f>IF(B14="","",ROWS($B$5:B14))</f>
        <v/>
      </c>
      <c r="B14" s="84"/>
      <c r="C14" s="33"/>
      <c r="D14" s="77"/>
      <c r="E14" s="77"/>
      <c r="F14" s="77"/>
      <c r="G14" s="77"/>
      <c r="H14" s="77"/>
      <c r="I14" s="77"/>
      <c r="J14" s="77"/>
      <c r="K14" s="77"/>
      <c r="L14" s="77"/>
      <c r="M14" s="93">
        <f>MASTER!C17</f>
        <v>0</v>
      </c>
      <c r="N14" s="94" t="str">
        <f>MASTER!H18</f>
        <v>APNI LADO GRANT</v>
      </c>
    </row>
    <row r="15" spans="1:14" ht="15.75">
      <c r="A15" s="4" t="str">
        <f>IF(B15="","",ROWS($B$5:B15))</f>
        <v/>
      </c>
      <c r="B15" s="84"/>
      <c r="C15" s="33"/>
      <c r="D15" s="77"/>
      <c r="E15" s="77"/>
      <c r="F15" s="77"/>
      <c r="G15" s="77"/>
      <c r="H15" s="77"/>
      <c r="I15" s="77"/>
      <c r="J15" s="77"/>
      <c r="K15" s="77"/>
      <c r="L15" s="77"/>
      <c r="M15" s="93">
        <f>MASTER!C18</f>
        <v>0</v>
      </c>
      <c r="N15" s="94" t="str">
        <f>MASTER!H19</f>
        <v>BAAL SAMAROH</v>
      </c>
    </row>
    <row r="16" spans="1:14" ht="15.75">
      <c r="A16" s="4" t="str">
        <f>IF(B16="","",ROWS($B$5:B16))</f>
        <v/>
      </c>
      <c r="B16" s="84"/>
      <c r="C16" s="33"/>
      <c r="D16" s="77"/>
      <c r="E16" s="77"/>
      <c r="F16" s="77"/>
      <c r="G16" s="77"/>
      <c r="H16" s="77"/>
      <c r="I16" s="77"/>
      <c r="J16" s="77"/>
      <c r="K16" s="77"/>
      <c r="L16" s="77"/>
      <c r="M16" s="93">
        <f>MASTER!C19</f>
        <v>0</v>
      </c>
      <c r="N16" s="94" t="str">
        <f>MASTER!H20</f>
        <v>SPORT FOR MODAL GREEN SCHOOL GRANT</v>
      </c>
    </row>
    <row r="17" spans="1:14" ht="15.75">
      <c r="A17" s="4" t="str">
        <f>IF(B17="","",ROWS($B$5:B17))</f>
        <v/>
      </c>
      <c r="B17" s="84"/>
      <c r="C17" s="33"/>
      <c r="D17" s="77"/>
      <c r="E17" s="77"/>
      <c r="F17" s="77"/>
      <c r="G17" s="77"/>
      <c r="H17" s="77"/>
      <c r="I17" s="77"/>
      <c r="J17" s="77"/>
      <c r="K17" s="77"/>
      <c r="L17" s="77"/>
      <c r="M17" s="93">
        <f>MASTER!C20</f>
        <v>0</v>
      </c>
      <c r="N17" s="94" t="str">
        <f>MASTER!H21</f>
        <v>SAMAGRA VIKAS EVAM PARYAVARAN</v>
      </c>
    </row>
    <row r="18" spans="1:14" ht="15.75">
      <c r="A18" s="4" t="str">
        <f>IF(B18="","",ROWS($B$5:B18))</f>
        <v/>
      </c>
      <c r="B18" s="84"/>
      <c r="C18" s="33"/>
      <c r="D18" s="77"/>
      <c r="E18" s="77"/>
      <c r="F18" s="77"/>
      <c r="G18" s="77"/>
      <c r="H18" s="77"/>
      <c r="I18" s="77"/>
      <c r="J18" s="77"/>
      <c r="K18" s="77"/>
      <c r="L18" s="77"/>
      <c r="M18" s="93">
        <f>MASTER!C21</f>
        <v>0</v>
      </c>
      <c r="N18" s="94" t="str">
        <f>MASTER!H22</f>
        <v>VOULENTERS TRAINING</v>
      </c>
    </row>
    <row r="19" spans="1:14" ht="15.75">
      <c r="A19" s="4" t="str">
        <f>IF(B19="","",ROWS($B$5:B19))</f>
        <v/>
      </c>
      <c r="B19" s="84"/>
      <c r="C19" s="33"/>
      <c r="D19" s="77"/>
      <c r="E19" s="77"/>
      <c r="F19" s="77"/>
      <c r="G19" s="77"/>
      <c r="H19" s="77"/>
      <c r="I19" s="77"/>
      <c r="J19" s="77"/>
      <c r="K19" s="77"/>
      <c r="L19" s="77"/>
      <c r="M19" s="93">
        <f>MASTER!C22</f>
        <v>0</v>
      </c>
      <c r="N19" s="94" t="str">
        <f>MASTER!H23</f>
        <v>EK BHARAT SURAKSHIT BHARAT ACTIVITY</v>
      </c>
    </row>
    <row r="20" spans="1:14" ht="15.75">
      <c r="A20" s="4" t="str">
        <f>IF(B20="","",ROWS($B$5:B20))</f>
        <v/>
      </c>
      <c r="B20" s="84"/>
      <c r="C20" s="33"/>
      <c r="D20" s="77"/>
      <c r="E20" s="77"/>
      <c r="F20" s="77"/>
      <c r="G20" s="77"/>
      <c r="H20" s="77"/>
      <c r="I20" s="77"/>
      <c r="J20" s="77"/>
      <c r="K20" s="77"/>
      <c r="L20" s="77"/>
      <c r="M20" s="93">
        <f>MASTER!C23</f>
        <v>0</v>
      </c>
      <c r="N20" s="94" t="str">
        <f>MASTER!H24</f>
        <v>GENDOR ACTIVITY KISHORI MELA</v>
      </c>
    </row>
    <row r="21" spans="1:14" ht="15.75">
      <c r="A21" s="4" t="str">
        <f>IF(B21="","",ROWS($B$5:B21))</f>
        <v/>
      </c>
      <c r="B21" s="84"/>
      <c r="C21" s="33"/>
      <c r="D21" s="77"/>
      <c r="E21" s="77"/>
      <c r="F21" s="77"/>
      <c r="G21" s="77"/>
      <c r="H21" s="77"/>
      <c r="I21" s="77"/>
      <c r="J21" s="77"/>
      <c r="K21" s="77"/>
      <c r="L21" s="77"/>
      <c r="M21" s="93">
        <f>MASTER!C24</f>
        <v>0</v>
      </c>
      <c r="N21" s="94" t="str">
        <f>MASTER!H25</f>
        <v>GENDOR ACTIVITY SURKSHA AVAM DIGITAL LEARNING</v>
      </c>
    </row>
    <row r="22" spans="1:14" ht="15.75">
      <c r="A22" s="4" t="str">
        <f>IF(B22="","",ROWS($B$5:B22))</f>
        <v/>
      </c>
      <c r="B22" s="84"/>
      <c r="C22" s="33"/>
      <c r="D22" s="77"/>
      <c r="E22" s="77"/>
      <c r="F22" s="77"/>
      <c r="G22" s="77"/>
      <c r="H22" s="77"/>
      <c r="I22" s="77"/>
      <c r="J22" s="77"/>
      <c r="K22" s="77"/>
      <c r="L22" s="77"/>
      <c r="M22" s="93">
        <f>MASTER!C25</f>
        <v>0</v>
      </c>
      <c r="N22" s="94" t="str">
        <f>MASTER!H26</f>
        <v>GENDOR ACTIVITY VIDHYALAY EVAM VATAVARAN</v>
      </c>
    </row>
    <row r="23" spans="1:14" ht="15.75">
      <c r="A23" s="4" t="str">
        <f>IF(B23="","",ROWS($B$5:B23))</f>
        <v/>
      </c>
      <c r="B23" s="84"/>
      <c r="C23" s="33"/>
      <c r="D23" s="77"/>
      <c r="E23" s="77"/>
      <c r="F23" s="77"/>
      <c r="G23" s="77"/>
      <c r="H23" s="77"/>
      <c r="I23" s="77"/>
      <c r="J23" s="77"/>
      <c r="K23" s="77"/>
      <c r="L23" s="77"/>
      <c r="M23" s="93">
        <f>MASTER!C26</f>
        <v>0</v>
      </c>
      <c r="N23" s="94" t="str">
        <f>MASTER!H27</f>
        <v>VOCATIONAL EDUCATION</v>
      </c>
    </row>
    <row r="24" spans="1:14" ht="15.75">
      <c r="A24" s="4" t="str">
        <f>IF(B24="","",ROWS($B$5:B24))</f>
        <v/>
      </c>
      <c r="B24" s="84"/>
      <c r="C24" s="33"/>
      <c r="D24" s="77"/>
      <c r="E24" s="77"/>
      <c r="F24" s="77"/>
      <c r="G24" s="77"/>
      <c r="H24" s="77"/>
      <c r="I24" s="77"/>
      <c r="J24" s="77"/>
      <c r="K24" s="77"/>
      <c r="L24" s="77"/>
      <c r="M24" s="93">
        <f>MASTER!C27</f>
        <v>0</v>
      </c>
      <c r="N24" s="94">
        <f>MASTER!H28</f>
        <v>0</v>
      </c>
    </row>
    <row r="25" spans="1:14" ht="15.75">
      <c r="A25" s="4" t="str">
        <f>IF(B25="","",ROWS($B$5:B25))</f>
        <v/>
      </c>
      <c r="B25" s="84"/>
      <c r="C25" s="33"/>
      <c r="D25" s="77"/>
      <c r="E25" s="77"/>
      <c r="F25" s="77"/>
      <c r="G25" s="77"/>
      <c r="H25" s="77"/>
      <c r="I25" s="77"/>
      <c r="J25" s="77"/>
      <c r="K25" s="77"/>
      <c r="L25" s="77"/>
      <c r="M25" s="93">
        <f>MASTER!C28</f>
        <v>0</v>
      </c>
      <c r="N25" s="94">
        <f>MASTER!H29</f>
        <v>0</v>
      </c>
    </row>
    <row r="26" spans="1:14" ht="15.75">
      <c r="A26" s="4" t="str">
        <f>IF(B26="","",ROWS($B$5:B26))</f>
        <v/>
      </c>
      <c r="B26" s="84"/>
      <c r="C26" s="33"/>
      <c r="D26" s="77"/>
      <c r="E26" s="77"/>
      <c r="F26" s="77"/>
      <c r="G26" s="77"/>
      <c r="H26" s="77"/>
      <c r="I26" s="77"/>
      <c r="J26" s="77"/>
      <c r="K26" s="77"/>
      <c r="L26" s="77"/>
      <c r="M26" s="93">
        <f>MASTER!C29</f>
        <v>0</v>
      </c>
      <c r="N26" s="94">
        <f>MASTER!H30</f>
        <v>0</v>
      </c>
    </row>
    <row r="27" spans="1:14" ht="15.75">
      <c r="A27" s="4" t="str">
        <f>IF(B27="","",ROWS($B$5:B27))</f>
        <v/>
      </c>
      <c r="B27" s="84"/>
      <c r="C27" s="33"/>
      <c r="D27" s="77"/>
      <c r="E27" s="77"/>
      <c r="F27" s="77"/>
      <c r="G27" s="77"/>
      <c r="H27" s="77"/>
      <c r="I27" s="77"/>
      <c r="J27" s="77"/>
      <c r="K27" s="77"/>
      <c r="L27" s="77"/>
      <c r="M27" s="93">
        <f>MASTER!C30</f>
        <v>0</v>
      </c>
      <c r="N27" s="94">
        <f>MASTER!H31</f>
        <v>0</v>
      </c>
    </row>
    <row r="28" spans="1:14" ht="15.75">
      <c r="A28" s="4" t="str">
        <f>IF(B28="","",ROWS($B$5:B28))</f>
        <v/>
      </c>
      <c r="B28" s="84"/>
      <c r="C28" s="33"/>
      <c r="D28" s="77"/>
      <c r="E28" s="77"/>
      <c r="F28" s="77"/>
      <c r="G28" s="77"/>
      <c r="H28" s="77"/>
      <c r="I28" s="77"/>
      <c r="J28" s="77"/>
      <c r="K28" s="77"/>
      <c r="L28" s="77"/>
      <c r="M28" s="93">
        <f>MASTER!C31</f>
        <v>0</v>
      </c>
      <c r="N28" s="94">
        <f>MASTER!H32</f>
        <v>0</v>
      </c>
    </row>
    <row r="29" spans="1:14" ht="15.75">
      <c r="A29" s="4" t="str">
        <f>IF(B29="","",ROWS($B$5:B29))</f>
        <v/>
      </c>
      <c r="B29" s="84"/>
      <c r="C29" s="33"/>
      <c r="D29" s="77"/>
      <c r="E29" s="77"/>
      <c r="F29" s="77"/>
      <c r="G29" s="77"/>
      <c r="H29" s="77"/>
      <c r="I29" s="77"/>
      <c r="J29" s="77"/>
      <c r="K29" s="77"/>
      <c r="L29" s="77"/>
      <c r="M29" s="93">
        <f>MASTER!C32</f>
        <v>0</v>
      </c>
    </row>
    <row r="30" spans="1:14" ht="15.75">
      <c r="A30" s="4" t="str">
        <f>IF(B30="","",ROWS($B$5:B30))</f>
        <v/>
      </c>
      <c r="B30" s="84"/>
      <c r="C30" s="33"/>
      <c r="D30" s="77"/>
      <c r="E30" s="77"/>
      <c r="F30" s="77"/>
      <c r="G30" s="77"/>
      <c r="H30" s="77"/>
      <c r="I30" s="77"/>
      <c r="J30" s="77"/>
      <c r="K30" s="77"/>
      <c r="L30" s="77"/>
    </row>
    <row r="31" spans="1:14" ht="15.75">
      <c r="A31" s="4" t="str">
        <f>IF(B31="","",ROWS($B$5:B31))</f>
        <v/>
      </c>
      <c r="B31" s="84"/>
      <c r="C31" s="33"/>
      <c r="D31" s="77"/>
      <c r="E31" s="77"/>
      <c r="F31" s="77"/>
      <c r="G31" s="77"/>
      <c r="H31" s="77"/>
      <c r="I31" s="77"/>
      <c r="J31" s="77"/>
      <c r="K31" s="77"/>
      <c r="L31" s="77"/>
    </row>
    <row r="32" spans="1:14" ht="15.75">
      <c r="A32" s="4" t="str">
        <f>IF(B32="","",ROWS($B$5:B32))</f>
        <v/>
      </c>
      <c r="B32" s="84"/>
      <c r="C32" s="33"/>
      <c r="D32" s="77"/>
      <c r="E32" s="77"/>
      <c r="F32" s="77"/>
      <c r="G32" s="77"/>
      <c r="H32" s="77"/>
      <c r="I32" s="77"/>
      <c r="J32" s="77"/>
      <c r="K32" s="77"/>
      <c r="L32" s="77"/>
    </row>
    <row r="33" spans="1:12" ht="15.75">
      <c r="A33" s="4" t="str">
        <f>IF(B33="","",ROWS($B$5:B33))</f>
        <v/>
      </c>
      <c r="B33" s="84"/>
      <c r="C33" s="33"/>
      <c r="D33" s="77"/>
      <c r="E33" s="77"/>
      <c r="F33" s="77"/>
      <c r="G33" s="77"/>
      <c r="H33" s="77"/>
      <c r="I33" s="77"/>
      <c r="J33" s="77"/>
      <c r="K33" s="77"/>
      <c r="L33" s="77"/>
    </row>
    <row r="34" spans="1:12" ht="15.75">
      <c r="A34" s="4" t="str">
        <f>IF(B34="","",ROWS($B$5:B34))</f>
        <v/>
      </c>
      <c r="B34" s="84"/>
      <c r="C34" s="33"/>
      <c r="D34" s="77"/>
      <c r="E34" s="77"/>
      <c r="F34" s="77"/>
      <c r="G34" s="77"/>
      <c r="H34" s="77"/>
      <c r="I34" s="77"/>
      <c r="J34" s="77"/>
      <c r="K34" s="77"/>
      <c r="L34" s="77"/>
    </row>
    <row r="35" spans="1:12" ht="15.75">
      <c r="A35" s="4" t="str">
        <f>IF(B35="","",ROWS($B$5:B35))</f>
        <v/>
      </c>
      <c r="B35" s="84"/>
      <c r="C35" s="33"/>
      <c r="D35" s="77"/>
      <c r="E35" s="77"/>
      <c r="F35" s="77"/>
      <c r="G35" s="77"/>
      <c r="H35" s="77"/>
      <c r="I35" s="77"/>
      <c r="J35" s="77"/>
      <c r="K35" s="77"/>
      <c r="L35" s="77"/>
    </row>
    <row r="36" spans="1:12" ht="15.75">
      <c r="A36" s="4" t="str">
        <f>IF(B36="","",ROWS($B$5:B36))</f>
        <v/>
      </c>
      <c r="B36" s="84"/>
      <c r="C36" s="33"/>
      <c r="D36" s="77"/>
      <c r="E36" s="77"/>
      <c r="F36" s="77"/>
      <c r="G36" s="77"/>
      <c r="H36" s="77"/>
      <c r="I36" s="77"/>
      <c r="J36" s="77"/>
      <c r="K36" s="77"/>
      <c r="L36" s="77"/>
    </row>
    <row r="37" spans="1:12" ht="15.75">
      <c r="A37" s="4" t="str">
        <f>IF(B37="","",ROWS($B$5:B37))</f>
        <v/>
      </c>
      <c r="B37" s="84"/>
      <c r="C37" s="33"/>
      <c r="D37" s="77"/>
      <c r="E37" s="77"/>
      <c r="F37" s="77"/>
      <c r="G37" s="77"/>
      <c r="H37" s="77"/>
      <c r="I37" s="77"/>
      <c r="J37" s="77"/>
      <c r="K37" s="77"/>
      <c r="L37" s="77"/>
    </row>
    <row r="38" spans="1:12" ht="15.75">
      <c r="A38" s="4" t="str">
        <f>IF(B38="","",ROWS($B$5:B38))</f>
        <v/>
      </c>
      <c r="B38" s="84"/>
      <c r="C38" s="33"/>
      <c r="D38" s="77"/>
      <c r="E38" s="77"/>
      <c r="F38" s="77"/>
      <c r="G38" s="77"/>
      <c r="H38" s="77"/>
      <c r="I38" s="77"/>
      <c r="J38" s="77"/>
      <c r="K38" s="77"/>
      <c r="L38" s="77"/>
    </row>
    <row r="39" spans="1:12" ht="15.75">
      <c r="A39" s="4" t="str">
        <f>IF(B39="","",ROWS($B$5:B39))</f>
        <v/>
      </c>
      <c r="B39" s="84"/>
      <c r="C39" s="33"/>
      <c r="D39" s="77"/>
      <c r="E39" s="77"/>
      <c r="F39" s="77"/>
      <c r="G39" s="77"/>
      <c r="H39" s="77"/>
      <c r="I39" s="77"/>
      <c r="J39" s="77"/>
      <c r="K39" s="77"/>
      <c r="L39" s="77"/>
    </row>
    <row r="40" spans="1:12" ht="15.75">
      <c r="A40" s="4" t="str">
        <f>IF(B40="","",ROWS($B$5:B40))</f>
        <v/>
      </c>
      <c r="B40" s="84"/>
      <c r="C40" s="33"/>
      <c r="D40" s="77"/>
      <c r="E40" s="77"/>
      <c r="F40" s="77"/>
      <c r="G40" s="77"/>
      <c r="H40" s="77"/>
      <c r="I40" s="77"/>
      <c r="J40" s="77"/>
      <c r="K40" s="77"/>
      <c r="L40" s="77"/>
    </row>
    <row r="41" spans="1:12" ht="15.75">
      <c r="A41" s="4" t="str">
        <f>IF(B41="","",ROWS($B$5:B41))</f>
        <v/>
      </c>
      <c r="B41" s="84"/>
      <c r="C41" s="33"/>
      <c r="D41" s="77"/>
      <c r="E41" s="77"/>
      <c r="F41" s="77"/>
      <c r="G41" s="77"/>
      <c r="H41" s="77"/>
      <c r="I41" s="77"/>
      <c r="J41" s="77"/>
      <c r="K41" s="77"/>
      <c r="L41" s="77"/>
    </row>
    <row r="42" spans="1:12" ht="15.75">
      <c r="A42" s="4" t="str">
        <f>IF(B42="","",ROWS($B$5:B42))</f>
        <v/>
      </c>
      <c r="B42" s="84"/>
      <c r="C42" s="33"/>
      <c r="D42" s="77"/>
      <c r="E42" s="77"/>
      <c r="F42" s="77"/>
      <c r="G42" s="77"/>
      <c r="H42" s="77"/>
      <c r="I42" s="77"/>
      <c r="J42" s="77"/>
      <c r="K42" s="77"/>
      <c r="L42" s="77"/>
    </row>
    <row r="43" spans="1:12" ht="15.75">
      <c r="A43" s="4" t="str">
        <f>IF(B43="","",ROWS($B$5:B43))</f>
        <v/>
      </c>
      <c r="B43" s="84"/>
      <c r="C43" s="33"/>
      <c r="D43" s="77"/>
      <c r="E43" s="77"/>
      <c r="F43" s="77"/>
      <c r="G43" s="77"/>
      <c r="H43" s="77"/>
      <c r="I43" s="77"/>
      <c r="J43" s="77"/>
      <c r="K43" s="77"/>
      <c r="L43" s="77"/>
    </row>
    <row r="44" spans="1:12" ht="15.75">
      <c r="A44" s="4" t="str">
        <f>IF(B44="","",ROWS($B$5:B44))</f>
        <v/>
      </c>
      <c r="B44" s="84"/>
      <c r="C44" s="33"/>
      <c r="D44" s="77"/>
      <c r="E44" s="77"/>
      <c r="F44" s="77"/>
      <c r="G44" s="77"/>
      <c r="H44" s="77"/>
      <c r="I44" s="77"/>
      <c r="J44" s="77"/>
      <c r="K44" s="77"/>
      <c r="L44" s="77"/>
    </row>
    <row r="45" spans="1:12" ht="15.75">
      <c r="A45" s="4" t="str">
        <f>IF(B45="","",ROWS($B$5:B45))</f>
        <v/>
      </c>
      <c r="B45" s="84"/>
      <c r="C45" s="33"/>
      <c r="D45" s="77"/>
      <c r="E45" s="77"/>
      <c r="F45" s="77"/>
      <c r="G45" s="77"/>
      <c r="H45" s="77"/>
      <c r="I45" s="77"/>
      <c r="J45" s="77"/>
      <c r="K45" s="77"/>
      <c r="L45" s="77"/>
    </row>
    <row r="46" spans="1:12" ht="15.75">
      <c r="A46" s="4" t="str">
        <f>IF(B46="","",ROWS($B$5:B46))</f>
        <v/>
      </c>
      <c r="B46" s="84"/>
      <c r="C46" s="33"/>
      <c r="D46" s="77"/>
      <c r="E46" s="77"/>
      <c r="F46" s="77"/>
      <c r="G46" s="77"/>
      <c r="H46" s="77"/>
      <c r="I46" s="77"/>
      <c r="J46" s="77"/>
      <c r="K46" s="77"/>
      <c r="L46" s="77"/>
    </row>
    <row r="47" spans="1:12" ht="15.75">
      <c r="A47" s="4" t="str">
        <f>IF(B47="","",ROWS($B$5:B47))</f>
        <v/>
      </c>
      <c r="B47" s="84"/>
      <c r="C47" s="33"/>
      <c r="D47" s="77"/>
      <c r="E47" s="77"/>
      <c r="F47" s="77"/>
      <c r="G47" s="77"/>
      <c r="H47" s="77"/>
      <c r="I47" s="77"/>
      <c r="J47" s="77"/>
      <c r="K47" s="77"/>
      <c r="L47" s="77"/>
    </row>
    <row r="48" spans="1:12" ht="15.75">
      <c r="A48" s="4" t="str">
        <f>IF(B48="","",ROWS($B$5:B48))</f>
        <v/>
      </c>
      <c r="B48" s="84"/>
      <c r="C48" s="33"/>
      <c r="D48" s="77"/>
      <c r="E48" s="77"/>
      <c r="F48" s="77"/>
      <c r="G48" s="77"/>
      <c r="H48" s="77"/>
      <c r="I48" s="77"/>
      <c r="J48" s="77"/>
      <c r="K48" s="77"/>
      <c r="L48" s="77"/>
    </row>
    <row r="49" spans="1:12" ht="15.75">
      <c r="A49" s="4" t="str">
        <f>IF(B49="","",ROWS($B$5:B49))</f>
        <v/>
      </c>
      <c r="B49" s="84"/>
      <c r="C49" s="33"/>
      <c r="D49" s="77"/>
      <c r="E49" s="77"/>
      <c r="F49" s="77"/>
      <c r="G49" s="77"/>
      <c r="H49" s="77"/>
      <c r="I49" s="77"/>
      <c r="J49" s="77"/>
      <c r="K49" s="77"/>
      <c r="L49" s="77"/>
    </row>
    <row r="50" spans="1:12" ht="15.75">
      <c r="A50" s="4" t="str">
        <f>IF(B50="","",ROWS($B$5:B50))</f>
        <v/>
      </c>
      <c r="B50" s="84"/>
      <c r="C50" s="33"/>
      <c r="D50" s="77"/>
      <c r="E50" s="77"/>
      <c r="F50" s="77"/>
      <c r="G50" s="77"/>
      <c r="H50" s="77"/>
      <c r="I50" s="77"/>
      <c r="J50" s="77"/>
      <c r="K50" s="77"/>
      <c r="L50" s="77"/>
    </row>
    <row r="51" spans="1:12" ht="15.75">
      <c r="A51" s="4" t="str">
        <f>IF(B51="","",ROWS($B$5:B51))</f>
        <v/>
      </c>
      <c r="B51" s="84"/>
      <c r="C51" s="33"/>
      <c r="D51" s="77"/>
      <c r="E51" s="77"/>
      <c r="F51" s="77"/>
      <c r="G51" s="77"/>
      <c r="H51" s="77"/>
      <c r="I51" s="77"/>
      <c r="J51" s="77"/>
      <c r="K51" s="77"/>
      <c r="L51" s="77"/>
    </row>
    <row r="52" spans="1:12" ht="15.75">
      <c r="A52" s="4" t="str">
        <f>IF(B52="","",ROWS($B$5:B52))</f>
        <v/>
      </c>
      <c r="B52" s="84"/>
      <c r="C52" s="33"/>
      <c r="D52" s="77"/>
      <c r="E52" s="77"/>
      <c r="F52" s="77"/>
      <c r="G52" s="77"/>
      <c r="H52" s="77"/>
      <c r="I52" s="77"/>
      <c r="J52" s="77"/>
      <c r="K52" s="77"/>
      <c r="L52" s="77"/>
    </row>
    <row r="53" spans="1:12" ht="15.75">
      <c r="A53" s="4" t="str">
        <f>IF(B53="","",ROWS($B$5:B53))</f>
        <v/>
      </c>
      <c r="B53" s="84"/>
      <c r="C53" s="33"/>
      <c r="D53" s="77"/>
      <c r="E53" s="77"/>
      <c r="F53" s="77"/>
      <c r="G53" s="77"/>
      <c r="H53" s="77"/>
      <c r="I53" s="77"/>
      <c r="J53" s="77"/>
      <c r="K53" s="77"/>
      <c r="L53" s="77"/>
    </row>
    <row r="54" spans="1:12" ht="15.75">
      <c r="A54" s="4" t="str">
        <f>IF(B54="","",ROWS($B$5:B54))</f>
        <v/>
      </c>
      <c r="B54" s="84"/>
      <c r="C54" s="33"/>
      <c r="D54" s="77"/>
      <c r="E54" s="77"/>
      <c r="F54" s="77"/>
      <c r="G54" s="77"/>
      <c r="H54" s="77"/>
      <c r="I54" s="77"/>
      <c r="J54" s="77"/>
      <c r="K54" s="77"/>
      <c r="L54" s="77"/>
    </row>
    <row r="55" spans="1:12" ht="15.75">
      <c r="A55" s="4" t="str">
        <f>IF(B55="","",ROWS($B$5:B55))</f>
        <v/>
      </c>
      <c r="B55" s="84"/>
      <c r="C55" s="33"/>
      <c r="D55" s="77"/>
      <c r="E55" s="77"/>
      <c r="F55" s="77"/>
      <c r="G55" s="77"/>
      <c r="H55" s="77"/>
      <c r="I55" s="77"/>
      <c r="J55" s="77"/>
      <c r="K55" s="77"/>
      <c r="L55" s="77"/>
    </row>
    <row r="56" spans="1:12" ht="15.75">
      <c r="A56" s="4" t="str">
        <f>IF(B56="","",ROWS($B$5:B56))</f>
        <v/>
      </c>
      <c r="B56" s="84"/>
      <c r="C56" s="33"/>
      <c r="D56" s="77"/>
      <c r="E56" s="77"/>
      <c r="F56" s="77"/>
      <c r="G56" s="77"/>
      <c r="H56" s="77"/>
      <c r="I56" s="77"/>
      <c r="J56" s="77"/>
      <c r="K56" s="77"/>
      <c r="L56" s="77"/>
    </row>
    <row r="57" spans="1:12" ht="15.75">
      <c r="A57" s="4" t="str">
        <f>IF(B57="","",ROWS($B$5:B57))</f>
        <v/>
      </c>
      <c r="B57" s="84"/>
      <c r="C57" s="33"/>
      <c r="D57" s="77"/>
      <c r="E57" s="77"/>
      <c r="F57" s="77"/>
      <c r="G57" s="77"/>
      <c r="H57" s="77"/>
      <c r="I57" s="77"/>
      <c r="J57" s="77"/>
      <c r="K57" s="77"/>
      <c r="L57" s="77"/>
    </row>
    <row r="58" spans="1:12" ht="15.75">
      <c r="A58" s="4" t="str">
        <f>IF(B58="","",ROWS($B$5:B58))</f>
        <v/>
      </c>
      <c r="B58" s="84"/>
      <c r="C58" s="33"/>
      <c r="D58" s="77"/>
      <c r="E58" s="77"/>
      <c r="F58" s="77"/>
      <c r="G58" s="77"/>
      <c r="H58" s="77"/>
      <c r="I58" s="77"/>
      <c r="J58" s="77"/>
      <c r="K58" s="77"/>
      <c r="L58" s="77"/>
    </row>
    <row r="59" spans="1:12" ht="15.75">
      <c r="A59" s="4" t="str">
        <f>IF(B59="","",ROWS($B$5:B59))</f>
        <v/>
      </c>
      <c r="B59" s="84"/>
      <c r="C59" s="33"/>
      <c r="D59" s="77"/>
      <c r="E59" s="77"/>
      <c r="F59" s="77"/>
      <c r="G59" s="77"/>
      <c r="H59" s="77"/>
      <c r="I59" s="77"/>
      <c r="J59" s="77"/>
      <c r="K59" s="77"/>
      <c r="L59" s="77"/>
    </row>
    <row r="60" spans="1:12" ht="15.75">
      <c r="A60" s="4" t="str">
        <f>IF(B60="","",ROWS($B$5:B60))</f>
        <v/>
      </c>
      <c r="B60" s="84"/>
      <c r="C60" s="33"/>
      <c r="D60" s="77"/>
      <c r="E60" s="77"/>
      <c r="F60" s="77"/>
      <c r="G60" s="77"/>
      <c r="H60" s="77"/>
      <c r="I60" s="77"/>
      <c r="J60" s="77"/>
      <c r="K60" s="77"/>
      <c r="L60" s="77"/>
    </row>
    <row r="61" spans="1:12" ht="15.75">
      <c r="A61" s="4" t="str">
        <f>IF(B61="","",ROWS($B$5:B61))</f>
        <v/>
      </c>
      <c r="B61" s="84"/>
      <c r="C61" s="33"/>
      <c r="D61" s="77"/>
      <c r="E61" s="77"/>
      <c r="F61" s="77"/>
      <c r="G61" s="77"/>
      <c r="H61" s="77"/>
      <c r="I61" s="77"/>
      <c r="J61" s="77"/>
      <c r="K61" s="77"/>
      <c r="L61" s="77"/>
    </row>
    <row r="62" spans="1:12" ht="15.75">
      <c r="A62" s="4" t="str">
        <f>IF(B62="","",ROWS($B$5:B62))</f>
        <v/>
      </c>
      <c r="B62" s="84"/>
      <c r="C62" s="33"/>
      <c r="D62" s="77"/>
      <c r="E62" s="77"/>
      <c r="F62" s="77"/>
      <c r="G62" s="77"/>
      <c r="H62" s="77"/>
      <c r="I62" s="77"/>
      <c r="J62" s="77"/>
      <c r="K62" s="77"/>
      <c r="L62" s="77"/>
    </row>
    <row r="63" spans="1:12" ht="15.75">
      <c r="A63" s="4" t="str">
        <f>IF(B63="","",ROWS($B$5:B63))</f>
        <v/>
      </c>
      <c r="B63" s="84"/>
      <c r="C63" s="33"/>
      <c r="D63" s="77"/>
      <c r="E63" s="77"/>
      <c r="F63" s="77"/>
      <c r="G63" s="77"/>
      <c r="H63" s="77"/>
      <c r="I63" s="77"/>
      <c r="J63" s="77"/>
      <c r="K63" s="77"/>
      <c r="L63" s="77"/>
    </row>
    <row r="64" spans="1:12" ht="15.75">
      <c r="A64" s="4" t="str">
        <f>IF(B64="","",ROWS($B$5:B64))</f>
        <v/>
      </c>
      <c r="B64" s="84"/>
      <c r="C64" s="33"/>
      <c r="D64" s="77"/>
      <c r="E64" s="77"/>
      <c r="F64" s="77"/>
      <c r="G64" s="77"/>
      <c r="H64" s="77"/>
      <c r="I64" s="77"/>
      <c r="J64" s="77"/>
      <c r="K64" s="77"/>
      <c r="L64" s="77"/>
    </row>
    <row r="65" spans="1:12" ht="15.75">
      <c r="A65" s="4" t="str">
        <f>IF(B65="","",ROWS($B$5:B65))</f>
        <v/>
      </c>
      <c r="B65" s="84"/>
      <c r="C65" s="33"/>
      <c r="D65" s="77"/>
      <c r="E65" s="77"/>
      <c r="F65" s="77"/>
      <c r="G65" s="77"/>
      <c r="H65" s="77"/>
      <c r="I65" s="77"/>
      <c r="J65" s="77"/>
      <c r="K65" s="77"/>
      <c r="L65" s="77"/>
    </row>
    <row r="66" spans="1:12" ht="15.75">
      <c r="A66" s="4" t="str">
        <f>IF(B66="","",ROWS($B$5:B66))</f>
        <v/>
      </c>
      <c r="B66" s="84"/>
      <c r="C66" s="33"/>
      <c r="D66" s="77"/>
      <c r="E66" s="77"/>
      <c r="F66" s="77"/>
      <c r="G66" s="77"/>
      <c r="H66" s="77"/>
      <c r="I66" s="77"/>
      <c r="J66" s="77"/>
      <c r="K66" s="77"/>
      <c r="L66" s="77"/>
    </row>
    <row r="67" spans="1:12" ht="15.75">
      <c r="A67" s="4" t="str">
        <f>IF(B67="","",ROWS($B$5:B67))</f>
        <v/>
      </c>
      <c r="B67" s="84"/>
      <c r="C67" s="33"/>
      <c r="D67" s="77"/>
      <c r="E67" s="77"/>
      <c r="F67" s="77"/>
      <c r="G67" s="77"/>
      <c r="H67" s="77"/>
      <c r="I67" s="77"/>
      <c r="J67" s="77"/>
      <c r="K67" s="77"/>
      <c r="L67" s="77"/>
    </row>
    <row r="68" spans="1:12" ht="15.75">
      <c r="A68" s="4" t="str">
        <f>IF(B68="","",ROWS($B$5:B68))</f>
        <v/>
      </c>
      <c r="B68" s="84"/>
      <c r="C68" s="33"/>
      <c r="D68" s="77"/>
      <c r="E68" s="77"/>
      <c r="F68" s="77"/>
      <c r="G68" s="77"/>
      <c r="H68" s="77"/>
      <c r="I68" s="77"/>
      <c r="J68" s="77"/>
      <c r="K68" s="77"/>
      <c r="L68" s="77"/>
    </row>
    <row r="69" spans="1:12" ht="15.75">
      <c r="A69" s="4" t="str">
        <f>IF(B69="","",ROWS($B$5:B69))</f>
        <v/>
      </c>
      <c r="B69" s="84"/>
      <c r="C69" s="33"/>
      <c r="D69" s="77"/>
      <c r="E69" s="77"/>
      <c r="F69" s="77"/>
      <c r="G69" s="77"/>
      <c r="H69" s="77"/>
      <c r="I69" s="77"/>
      <c r="J69" s="77"/>
      <c r="K69" s="77"/>
      <c r="L69" s="77"/>
    </row>
    <row r="70" spans="1:12" ht="15.75">
      <c r="A70" s="4" t="str">
        <f>IF(B70="","",ROWS($B$5:B70))</f>
        <v/>
      </c>
      <c r="B70" s="84"/>
      <c r="C70" s="33"/>
      <c r="D70" s="77"/>
      <c r="E70" s="77"/>
      <c r="F70" s="77"/>
      <c r="G70" s="77"/>
      <c r="H70" s="77"/>
      <c r="I70" s="77"/>
      <c r="J70" s="77"/>
      <c r="K70" s="77"/>
      <c r="L70" s="77"/>
    </row>
    <row r="71" spans="1:12" ht="15.75">
      <c r="A71" s="4" t="str">
        <f>IF(B71="","",ROWS($B$5:B71))</f>
        <v/>
      </c>
      <c r="B71" s="84"/>
      <c r="C71" s="33"/>
      <c r="D71" s="77"/>
      <c r="E71" s="77"/>
      <c r="F71" s="77"/>
      <c r="G71" s="77"/>
      <c r="H71" s="77"/>
      <c r="I71" s="77"/>
      <c r="J71" s="77"/>
      <c r="K71" s="77"/>
      <c r="L71" s="77"/>
    </row>
    <row r="72" spans="1:12" ht="15.75">
      <c r="A72" s="4" t="str">
        <f>IF(B72="","",ROWS($B$5:B72))</f>
        <v/>
      </c>
      <c r="B72" s="84"/>
      <c r="C72" s="33"/>
      <c r="D72" s="77"/>
      <c r="E72" s="77"/>
      <c r="F72" s="77"/>
      <c r="G72" s="77"/>
      <c r="H72" s="77"/>
      <c r="I72" s="77"/>
      <c r="J72" s="77"/>
      <c r="K72" s="77"/>
      <c r="L72" s="77"/>
    </row>
    <row r="73" spans="1:12" ht="15.75">
      <c r="A73" s="4" t="str">
        <f>IF(B73="","",ROWS($B$5:B73))</f>
        <v/>
      </c>
      <c r="B73" s="84"/>
      <c r="C73" s="33"/>
      <c r="D73" s="77"/>
      <c r="E73" s="77"/>
      <c r="F73" s="77"/>
      <c r="G73" s="77"/>
      <c r="H73" s="77"/>
      <c r="I73" s="77"/>
      <c r="J73" s="77"/>
      <c r="K73" s="77"/>
      <c r="L73" s="77"/>
    </row>
    <row r="74" spans="1:12" ht="15.75">
      <c r="A74" s="4" t="str">
        <f>IF(B74="","",ROWS($B$5:B74))</f>
        <v/>
      </c>
      <c r="B74" s="84"/>
      <c r="C74" s="33"/>
      <c r="D74" s="77"/>
      <c r="E74" s="77"/>
      <c r="F74" s="77"/>
      <c r="G74" s="77"/>
      <c r="H74" s="77"/>
      <c r="I74" s="77"/>
      <c r="J74" s="77"/>
      <c r="K74" s="77"/>
      <c r="L74" s="77"/>
    </row>
    <row r="75" spans="1:12" ht="15.75">
      <c r="A75" s="4" t="str">
        <f>IF(B75="","",ROWS($B$5:B75))</f>
        <v/>
      </c>
      <c r="B75" s="84"/>
      <c r="C75" s="33"/>
      <c r="D75" s="77"/>
      <c r="E75" s="77"/>
      <c r="F75" s="77"/>
      <c r="G75" s="77"/>
      <c r="H75" s="77"/>
      <c r="I75" s="77"/>
      <c r="J75" s="77"/>
      <c r="K75" s="77"/>
      <c r="L75" s="77"/>
    </row>
    <row r="76" spans="1:12" ht="15.75">
      <c r="A76" s="4" t="str">
        <f>IF(B76="","",ROWS($B$5:B76))</f>
        <v/>
      </c>
      <c r="B76" s="84"/>
      <c r="C76" s="33"/>
      <c r="D76" s="77"/>
      <c r="E76" s="77"/>
      <c r="F76" s="77"/>
      <c r="G76" s="77"/>
      <c r="H76" s="77"/>
      <c r="I76" s="77"/>
      <c r="J76" s="77"/>
      <c r="K76" s="77"/>
      <c r="L76" s="77"/>
    </row>
    <row r="77" spans="1:12" ht="15.75">
      <c r="A77" s="4" t="str">
        <f>IF(B77="","",ROWS($B$5:B77))</f>
        <v/>
      </c>
      <c r="B77" s="84"/>
      <c r="C77" s="33"/>
      <c r="D77" s="77"/>
      <c r="E77" s="77"/>
      <c r="F77" s="77"/>
      <c r="G77" s="77"/>
      <c r="H77" s="77"/>
      <c r="I77" s="77"/>
      <c r="J77" s="77"/>
      <c r="K77" s="77"/>
      <c r="L77" s="77"/>
    </row>
    <row r="78" spans="1:12" ht="15.75">
      <c r="A78" s="4" t="str">
        <f>IF(B78="","",ROWS($B$5:B78))</f>
        <v/>
      </c>
      <c r="B78" s="84"/>
      <c r="C78" s="33"/>
      <c r="D78" s="77"/>
      <c r="E78" s="77"/>
      <c r="F78" s="77"/>
      <c r="G78" s="77"/>
      <c r="H78" s="77"/>
      <c r="I78" s="77"/>
      <c r="J78" s="77"/>
      <c r="K78" s="77"/>
      <c r="L78" s="77"/>
    </row>
    <row r="79" spans="1:12" ht="15.75">
      <c r="A79" s="4" t="str">
        <f>IF(B79="","",ROWS($B$5:B79))</f>
        <v/>
      </c>
      <c r="B79" s="84"/>
      <c r="C79" s="33"/>
      <c r="D79" s="77"/>
      <c r="E79" s="77"/>
      <c r="F79" s="77"/>
      <c r="G79" s="77"/>
      <c r="H79" s="77"/>
      <c r="I79" s="77"/>
      <c r="J79" s="77"/>
      <c r="K79" s="77"/>
      <c r="L79" s="77"/>
    </row>
    <row r="80" spans="1:12" ht="15.75">
      <c r="A80" s="4" t="str">
        <f>IF(B80="","",ROWS($B$5:B80))</f>
        <v/>
      </c>
      <c r="B80" s="84"/>
      <c r="C80" s="33"/>
      <c r="D80" s="77"/>
      <c r="E80" s="77"/>
      <c r="F80" s="77"/>
      <c r="G80" s="77"/>
      <c r="H80" s="77"/>
      <c r="I80" s="77"/>
      <c r="J80" s="77"/>
      <c r="K80" s="77"/>
      <c r="L80" s="77"/>
    </row>
    <row r="81" spans="1:12" ht="15.75">
      <c r="A81" s="4" t="str">
        <f>IF(B81="","",ROWS($B$5:B81))</f>
        <v/>
      </c>
      <c r="B81" s="84"/>
      <c r="C81" s="33"/>
      <c r="D81" s="77"/>
      <c r="E81" s="77"/>
      <c r="F81" s="77"/>
      <c r="G81" s="77"/>
      <c r="H81" s="77"/>
      <c r="I81" s="77"/>
      <c r="J81" s="77"/>
      <c r="K81" s="77"/>
      <c r="L81" s="77"/>
    </row>
    <row r="82" spans="1:12" ht="15.75">
      <c r="A82" s="4" t="str">
        <f>IF(B82="","",ROWS($B$5:B82))</f>
        <v/>
      </c>
      <c r="B82" s="84"/>
      <c r="C82" s="33"/>
      <c r="D82" s="77"/>
      <c r="E82" s="77"/>
      <c r="F82" s="77"/>
      <c r="G82" s="77"/>
      <c r="H82" s="77"/>
      <c r="I82" s="77"/>
      <c r="J82" s="77"/>
      <c r="K82" s="77"/>
      <c r="L82" s="77"/>
    </row>
    <row r="83" spans="1:12" ht="15.75">
      <c r="A83" s="4" t="str">
        <f>IF(B83="","",ROWS($B$5:B83))</f>
        <v/>
      </c>
      <c r="B83" s="84"/>
      <c r="C83" s="33"/>
      <c r="D83" s="77"/>
      <c r="E83" s="77"/>
      <c r="F83" s="77"/>
      <c r="G83" s="77"/>
      <c r="H83" s="77"/>
      <c r="I83" s="77"/>
      <c r="J83" s="77"/>
      <c r="K83" s="77"/>
      <c r="L83" s="77"/>
    </row>
    <row r="84" spans="1:12" ht="15.75">
      <c r="A84" s="4" t="str">
        <f>IF(B84="","",ROWS($B$5:B84))</f>
        <v/>
      </c>
      <c r="B84" s="84"/>
      <c r="C84" s="33"/>
      <c r="D84" s="77"/>
      <c r="E84" s="77"/>
      <c r="F84" s="77"/>
      <c r="G84" s="77"/>
      <c r="H84" s="77"/>
      <c r="I84" s="77"/>
      <c r="J84" s="77"/>
      <c r="K84" s="77"/>
      <c r="L84" s="77"/>
    </row>
    <row r="85" spans="1:12" ht="15.75">
      <c r="A85" s="4" t="str">
        <f>IF(B85="","",ROWS($B$5:B85))</f>
        <v/>
      </c>
      <c r="B85" s="84"/>
      <c r="C85" s="33"/>
      <c r="D85" s="77"/>
      <c r="E85" s="77"/>
      <c r="F85" s="77"/>
      <c r="G85" s="77"/>
      <c r="H85" s="77"/>
      <c r="I85" s="77"/>
      <c r="J85" s="77"/>
      <c r="K85" s="77"/>
      <c r="L85" s="77"/>
    </row>
    <row r="86" spans="1:12" ht="15.75">
      <c r="A86" s="4" t="str">
        <f>IF(B86="","",ROWS($B$5:B86))</f>
        <v/>
      </c>
      <c r="B86" s="84"/>
      <c r="C86" s="33"/>
      <c r="D86" s="77"/>
      <c r="E86" s="77"/>
      <c r="F86" s="77"/>
      <c r="G86" s="77"/>
      <c r="H86" s="77"/>
      <c r="I86" s="77"/>
      <c r="J86" s="77"/>
      <c r="K86" s="77"/>
      <c r="L86" s="77"/>
    </row>
    <row r="87" spans="1:12" ht="15.75">
      <c r="A87" s="4" t="str">
        <f>IF(B87="","",ROWS($B$5:B87))</f>
        <v/>
      </c>
      <c r="B87" s="84"/>
      <c r="C87" s="33"/>
      <c r="D87" s="77"/>
      <c r="E87" s="77"/>
      <c r="F87" s="77"/>
      <c r="G87" s="77"/>
      <c r="H87" s="77"/>
      <c r="I87" s="77"/>
      <c r="J87" s="77"/>
      <c r="K87" s="77"/>
      <c r="L87" s="77"/>
    </row>
    <row r="88" spans="1:12" ht="15.75">
      <c r="A88" s="4" t="str">
        <f>IF(B88="","",ROWS($B$5:B88))</f>
        <v/>
      </c>
      <c r="B88" s="84"/>
      <c r="C88" s="33"/>
      <c r="D88" s="77"/>
      <c r="E88" s="77"/>
      <c r="F88" s="77"/>
      <c r="G88" s="77"/>
      <c r="H88" s="77"/>
      <c r="I88" s="77"/>
      <c r="J88" s="77"/>
      <c r="K88" s="77"/>
      <c r="L88" s="77"/>
    </row>
    <row r="89" spans="1:12" ht="15.75">
      <c r="A89" s="4" t="str">
        <f>IF(B89="","",ROWS($B$5:B89))</f>
        <v/>
      </c>
      <c r="B89" s="84"/>
      <c r="C89" s="33"/>
      <c r="D89" s="77"/>
      <c r="E89" s="77"/>
      <c r="F89" s="77"/>
      <c r="G89" s="77"/>
      <c r="H89" s="77"/>
      <c r="I89" s="77"/>
      <c r="J89" s="77"/>
      <c r="K89" s="77"/>
      <c r="L89" s="77"/>
    </row>
    <row r="90" spans="1:12" ht="15.75">
      <c r="A90" s="4" t="str">
        <f>IF(B90="","",ROWS($B$5:B90))</f>
        <v/>
      </c>
      <c r="B90" s="84"/>
      <c r="C90" s="33"/>
      <c r="D90" s="77"/>
      <c r="E90" s="77"/>
      <c r="F90" s="77"/>
      <c r="G90" s="77"/>
      <c r="H90" s="77"/>
      <c r="I90" s="77"/>
      <c r="J90" s="77"/>
      <c r="K90" s="77"/>
      <c r="L90" s="77"/>
    </row>
    <row r="91" spans="1:12" ht="15.75">
      <c r="A91" s="4" t="str">
        <f>IF(B91="","",ROWS($B$5:B91))</f>
        <v/>
      </c>
      <c r="B91" s="84"/>
      <c r="C91" s="33"/>
      <c r="D91" s="77"/>
      <c r="E91" s="77"/>
      <c r="F91" s="77"/>
      <c r="G91" s="77"/>
      <c r="H91" s="77"/>
      <c r="I91" s="77"/>
      <c r="J91" s="77"/>
      <c r="K91" s="77"/>
      <c r="L91" s="77"/>
    </row>
    <row r="92" spans="1:12" ht="15.75">
      <c r="A92" s="4" t="str">
        <f>IF(B92="","",ROWS($B$5:B92))</f>
        <v/>
      </c>
      <c r="B92" s="84"/>
      <c r="C92" s="33"/>
      <c r="D92" s="77"/>
      <c r="E92" s="77"/>
      <c r="F92" s="77"/>
      <c r="G92" s="77"/>
      <c r="H92" s="77"/>
      <c r="I92" s="77"/>
      <c r="J92" s="77"/>
      <c r="K92" s="77"/>
      <c r="L92" s="77"/>
    </row>
    <row r="93" spans="1:12" ht="15.75">
      <c r="A93" s="4" t="str">
        <f>IF(B93="","",ROWS($B$5:B93))</f>
        <v/>
      </c>
      <c r="B93" s="84"/>
      <c r="C93" s="33"/>
      <c r="D93" s="77"/>
      <c r="E93" s="77"/>
      <c r="F93" s="77"/>
      <c r="G93" s="77"/>
      <c r="H93" s="77"/>
      <c r="I93" s="77"/>
      <c r="J93" s="77"/>
      <c r="K93" s="77"/>
      <c r="L93" s="77"/>
    </row>
    <row r="94" spans="1:12" ht="15.75">
      <c r="A94" s="4" t="str">
        <f>IF(B94="","",ROWS($B$5:B94))</f>
        <v/>
      </c>
      <c r="B94" s="84"/>
      <c r="C94" s="33"/>
      <c r="D94" s="77"/>
      <c r="E94" s="77"/>
      <c r="F94" s="77"/>
      <c r="G94" s="77"/>
      <c r="H94" s="77"/>
      <c r="I94" s="77"/>
      <c r="J94" s="77"/>
      <c r="K94" s="77"/>
      <c r="L94" s="77"/>
    </row>
    <row r="95" spans="1:12" ht="15.75">
      <c r="A95" s="4" t="str">
        <f>IF(B95="","",ROWS($B$5:B95))</f>
        <v/>
      </c>
      <c r="B95" s="84"/>
      <c r="C95" s="33"/>
      <c r="D95" s="77"/>
      <c r="E95" s="77"/>
      <c r="F95" s="77"/>
      <c r="G95" s="77"/>
      <c r="H95" s="77"/>
      <c r="I95" s="77"/>
      <c r="J95" s="77"/>
      <c r="K95" s="77"/>
      <c r="L95" s="77"/>
    </row>
    <row r="96" spans="1:12" ht="15.75">
      <c r="A96" s="4" t="str">
        <f>IF(B96="","",ROWS($B$5:B96))</f>
        <v/>
      </c>
      <c r="B96" s="84"/>
      <c r="C96" s="33"/>
      <c r="D96" s="77"/>
      <c r="E96" s="77"/>
      <c r="F96" s="77"/>
      <c r="G96" s="77"/>
      <c r="H96" s="77"/>
      <c r="I96" s="77"/>
      <c r="J96" s="77"/>
      <c r="K96" s="77"/>
      <c r="L96" s="77"/>
    </row>
    <row r="97" spans="1:12" ht="15.75">
      <c r="A97" s="4" t="str">
        <f>IF(B97="","",ROWS($B$5:B97))</f>
        <v/>
      </c>
      <c r="B97" s="84"/>
      <c r="C97" s="33"/>
      <c r="D97" s="77"/>
      <c r="E97" s="77"/>
      <c r="F97" s="77"/>
      <c r="G97" s="77"/>
      <c r="H97" s="77"/>
      <c r="I97" s="77"/>
      <c r="J97" s="77"/>
      <c r="K97" s="77"/>
      <c r="L97" s="77"/>
    </row>
    <row r="98" spans="1:12" ht="15.75">
      <c r="A98" s="4" t="str">
        <f>IF(B98="","",ROWS($B$5:B98))</f>
        <v/>
      </c>
      <c r="B98" s="84"/>
      <c r="C98" s="33"/>
      <c r="D98" s="77"/>
      <c r="E98" s="77"/>
      <c r="F98" s="77"/>
      <c r="G98" s="77"/>
      <c r="H98" s="77"/>
      <c r="I98" s="77"/>
      <c r="J98" s="77"/>
      <c r="K98" s="77"/>
      <c r="L98" s="77"/>
    </row>
    <row r="99" spans="1:12" ht="15.75">
      <c r="A99" s="4" t="str">
        <f>IF(B99="","",ROWS($B$5:B99))</f>
        <v/>
      </c>
      <c r="B99" s="84"/>
      <c r="C99" s="33"/>
      <c r="D99" s="77"/>
      <c r="E99" s="77"/>
      <c r="F99" s="77"/>
      <c r="G99" s="77"/>
      <c r="H99" s="77"/>
      <c r="I99" s="77"/>
      <c r="J99" s="77"/>
      <c r="K99" s="77"/>
      <c r="L99" s="77"/>
    </row>
    <row r="100" spans="1:12" ht="15.75">
      <c r="A100" s="4" t="str">
        <f>IF(B100="","",ROWS($B$5:B100))</f>
        <v/>
      </c>
      <c r="B100" s="84"/>
      <c r="C100" s="33"/>
      <c r="D100" s="77"/>
      <c r="E100" s="77"/>
      <c r="F100" s="77"/>
      <c r="G100" s="77"/>
      <c r="H100" s="77"/>
      <c r="I100" s="77"/>
      <c r="J100" s="77"/>
      <c r="K100" s="77"/>
      <c r="L100" s="77"/>
    </row>
    <row r="101" spans="1:12" ht="15.75">
      <c r="A101" s="4" t="str">
        <f>IF(B101="","",ROWS($B$5:B101))</f>
        <v/>
      </c>
      <c r="B101" s="84"/>
      <c r="C101" s="33"/>
      <c r="D101" s="77"/>
      <c r="E101" s="77"/>
      <c r="F101" s="77"/>
      <c r="G101" s="77"/>
      <c r="H101" s="77"/>
      <c r="I101" s="77"/>
      <c r="J101" s="77"/>
      <c r="K101" s="77"/>
      <c r="L101" s="77"/>
    </row>
    <row r="102" spans="1:12" ht="15.75">
      <c r="A102" s="4" t="str">
        <f>IF(B102="","",ROWS($B$5:B102))</f>
        <v/>
      </c>
      <c r="B102" s="84"/>
      <c r="C102" s="33"/>
      <c r="D102" s="77"/>
      <c r="E102" s="77"/>
      <c r="F102" s="77"/>
      <c r="G102" s="77"/>
      <c r="H102" s="77"/>
      <c r="I102" s="77"/>
      <c r="J102" s="77"/>
      <c r="K102" s="77"/>
      <c r="L102" s="77"/>
    </row>
    <row r="103" spans="1:12" ht="15.75">
      <c r="A103" s="4" t="str">
        <f>IF(B103="","",ROWS($B$5:B103))</f>
        <v/>
      </c>
      <c r="B103" s="84"/>
      <c r="C103" s="33"/>
      <c r="D103" s="77"/>
      <c r="E103" s="77"/>
      <c r="F103" s="77"/>
      <c r="G103" s="77"/>
      <c r="H103" s="77"/>
      <c r="I103" s="77"/>
      <c r="J103" s="77"/>
      <c r="K103" s="77"/>
      <c r="L103" s="77"/>
    </row>
    <row r="104" spans="1:12" ht="15.75">
      <c r="A104" s="4" t="str">
        <f>IF(B104="","",ROWS($B$5:B104))</f>
        <v/>
      </c>
      <c r="B104" s="84"/>
      <c r="C104" s="33"/>
      <c r="D104" s="77"/>
      <c r="E104" s="77"/>
      <c r="F104" s="77"/>
      <c r="G104" s="77"/>
      <c r="H104" s="77"/>
      <c r="I104" s="77"/>
      <c r="J104" s="77"/>
      <c r="K104" s="77"/>
      <c r="L104" s="77"/>
    </row>
    <row r="105" spans="1:12" ht="15.75">
      <c r="A105" s="4" t="str">
        <f>IF(B105="","",ROWS($B$5:B105))</f>
        <v/>
      </c>
      <c r="B105" s="84"/>
      <c r="C105" s="33"/>
      <c r="D105" s="77"/>
      <c r="E105" s="77"/>
      <c r="F105" s="77"/>
      <c r="G105" s="77"/>
      <c r="H105" s="77"/>
      <c r="I105" s="77"/>
      <c r="J105" s="77"/>
      <c r="K105" s="77"/>
      <c r="L105" s="77"/>
    </row>
    <row r="106" spans="1:12" ht="15.75">
      <c r="A106" s="4" t="str">
        <f>IF(B106="","",ROWS($B$5:B106))</f>
        <v/>
      </c>
      <c r="B106" s="84"/>
      <c r="C106" s="33"/>
      <c r="D106" s="77"/>
      <c r="E106" s="77"/>
      <c r="F106" s="77"/>
      <c r="G106" s="77"/>
      <c r="H106" s="77"/>
      <c r="I106" s="77"/>
      <c r="J106" s="77"/>
      <c r="K106" s="77"/>
      <c r="L106" s="77"/>
    </row>
    <row r="107" spans="1:12" ht="15.75">
      <c r="A107" s="4" t="str">
        <f>IF(B107="","",ROWS($B$5:B107))</f>
        <v/>
      </c>
      <c r="B107" s="84"/>
      <c r="C107" s="33"/>
      <c r="D107" s="77"/>
      <c r="E107" s="77"/>
      <c r="F107" s="77"/>
      <c r="G107" s="77"/>
      <c r="H107" s="77"/>
      <c r="I107" s="77"/>
      <c r="J107" s="77"/>
      <c r="K107" s="77"/>
      <c r="L107" s="77"/>
    </row>
    <row r="108" spans="1:12" ht="15.75">
      <c r="A108" s="4" t="str">
        <f>IF(B108="","",ROWS($B$5:B108))</f>
        <v/>
      </c>
      <c r="B108" s="84"/>
      <c r="C108" s="33"/>
      <c r="D108" s="77"/>
      <c r="E108" s="77"/>
      <c r="F108" s="77"/>
      <c r="G108" s="77"/>
      <c r="H108" s="77"/>
      <c r="I108" s="77"/>
      <c r="J108" s="77"/>
      <c r="K108" s="77"/>
      <c r="L108" s="77"/>
    </row>
    <row r="109" spans="1:12" ht="15.75">
      <c r="A109" s="4" t="str">
        <f>IF(B109="","",ROWS($B$5:B109))</f>
        <v/>
      </c>
      <c r="B109" s="84"/>
      <c r="C109" s="33"/>
      <c r="D109" s="77"/>
      <c r="E109" s="77"/>
      <c r="F109" s="77"/>
      <c r="G109" s="77"/>
      <c r="H109" s="77"/>
      <c r="I109" s="77"/>
      <c r="J109" s="77"/>
      <c r="K109" s="77"/>
      <c r="L109" s="77"/>
    </row>
    <row r="110" spans="1:12" ht="15.75">
      <c r="A110" s="4" t="str">
        <f>IF(B110="","",ROWS($B$5:B110))</f>
        <v/>
      </c>
      <c r="B110" s="84"/>
      <c r="C110" s="33"/>
      <c r="D110" s="77"/>
      <c r="E110" s="77"/>
      <c r="F110" s="77"/>
      <c r="G110" s="77"/>
      <c r="H110" s="77"/>
      <c r="I110" s="77"/>
      <c r="J110" s="77"/>
      <c r="K110" s="77"/>
      <c r="L110" s="77"/>
    </row>
    <row r="111" spans="1:12" ht="15.75">
      <c r="A111" s="4" t="str">
        <f>IF(B111="","",ROWS($B$5:B111))</f>
        <v/>
      </c>
      <c r="B111" s="84"/>
      <c r="C111" s="33"/>
      <c r="D111" s="77"/>
      <c r="E111" s="77"/>
      <c r="F111" s="77"/>
      <c r="G111" s="77"/>
      <c r="H111" s="77"/>
      <c r="I111" s="77"/>
      <c r="J111" s="77"/>
      <c r="K111" s="77"/>
      <c r="L111" s="77"/>
    </row>
    <row r="112" spans="1:12" ht="15.75">
      <c r="A112" s="4" t="str">
        <f>IF(B112="","",ROWS($B$5:B112))</f>
        <v/>
      </c>
      <c r="B112" s="84"/>
      <c r="C112" s="33"/>
      <c r="D112" s="77"/>
      <c r="E112" s="77"/>
      <c r="F112" s="77"/>
      <c r="G112" s="77"/>
      <c r="H112" s="77"/>
      <c r="I112" s="77"/>
      <c r="J112" s="77"/>
      <c r="K112" s="77"/>
      <c r="L112" s="77"/>
    </row>
    <row r="113" spans="1:12" ht="15.75">
      <c r="A113" s="4" t="str">
        <f>IF(B113="","",ROWS($B$5:B113))</f>
        <v/>
      </c>
      <c r="B113" s="84"/>
      <c r="C113" s="33"/>
      <c r="D113" s="77"/>
      <c r="E113" s="77"/>
      <c r="F113" s="77"/>
      <c r="G113" s="77"/>
      <c r="H113" s="77"/>
      <c r="I113" s="77"/>
      <c r="J113" s="77"/>
      <c r="K113" s="77"/>
      <c r="L113" s="77"/>
    </row>
    <row r="114" spans="1:12" ht="15.75">
      <c r="A114" s="4" t="str">
        <f>IF(B114="","",ROWS($B$5:B114))</f>
        <v/>
      </c>
      <c r="B114" s="84"/>
      <c r="C114" s="33"/>
      <c r="D114" s="77"/>
      <c r="E114" s="77"/>
      <c r="F114" s="77"/>
      <c r="G114" s="77"/>
      <c r="H114" s="77"/>
      <c r="I114" s="77"/>
      <c r="J114" s="77"/>
      <c r="K114" s="77"/>
      <c r="L114" s="77"/>
    </row>
    <row r="115" spans="1:12" ht="15.75">
      <c r="A115" s="4" t="str">
        <f>IF(B115="","",ROWS($B$5:B115))</f>
        <v/>
      </c>
      <c r="B115" s="84"/>
      <c r="C115" s="33"/>
      <c r="D115" s="77"/>
      <c r="E115" s="77"/>
      <c r="F115" s="77"/>
      <c r="G115" s="77"/>
      <c r="H115" s="77"/>
      <c r="I115" s="77"/>
      <c r="J115" s="77"/>
      <c r="K115" s="77"/>
      <c r="L115" s="77"/>
    </row>
    <row r="116" spans="1:12" ht="15.75">
      <c r="A116" s="4" t="str">
        <f>IF(B116="","",ROWS($B$5:B116))</f>
        <v/>
      </c>
      <c r="B116" s="84"/>
      <c r="C116" s="33"/>
      <c r="D116" s="77"/>
      <c r="E116" s="77"/>
      <c r="F116" s="77"/>
      <c r="G116" s="77"/>
      <c r="H116" s="77"/>
      <c r="I116" s="77"/>
      <c r="J116" s="77"/>
      <c r="K116" s="77"/>
      <c r="L116" s="77"/>
    </row>
    <row r="117" spans="1:12" ht="15.75">
      <c r="A117" s="4" t="str">
        <f>IF(B117="","",ROWS($B$5:B117))</f>
        <v/>
      </c>
      <c r="B117" s="84"/>
      <c r="C117" s="33"/>
      <c r="D117" s="77"/>
      <c r="E117" s="77"/>
      <c r="F117" s="77"/>
      <c r="G117" s="77"/>
      <c r="H117" s="77"/>
      <c r="I117" s="77"/>
      <c r="J117" s="77"/>
      <c r="K117" s="77"/>
      <c r="L117" s="77"/>
    </row>
    <row r="118" spans="1:12" ht="15.75">
      <c r="A118" s="4" t="str">
        <f>IF(B118="","",ROWS($B$5:B118))</f>
        <v/>
      </c>
      <c r="B118" s="84"/>
      <c r="C118" s="33"/>
      <c r="D118" s="77"/>
      <c r="E118" s="77"/>
      <c r="F118" s="77"/>
      <c r="G118" s="77"/>
      <c r="H118" s="77"/>
      <c r="I118" s="77"/>
      <c r="J118" s="77"/>
      <c r="K118" s="77"/>
      <c r="L118" s="77"/>
    </row>
    <row r="119" spans="1:12" ht="15.75">
      <c r="A119" s="4" t="str">
        <f>IF(B119="","",ROWS($B$5:B119))</f>
        <v/>
      </c>
      <c r="B119" s="84"/>
      <c r="C119" s="33"/>
      <c r="D119" s="77"/>
      <c r="E119" s="77"/>
      <c r="F119" s="77"/>
      <c r="G119" s="77"/>
      <c r="H119" s="77"/>
      <c r="I119" s="77"/>
      <c r="J119" s="77"/>
      <c r="K119" s="77"/>
      <c r="L119" s="77"/>
    </row>
    <row r="120" spans="1:12" ht="15.75">
      <c r="A120" s="4" t="str">
        <f>IF(B120="","",ROWS($B$5:B120))</f>
        <v/>
      </c>
      <c r="B120" s="84"/>
      <c r="C120" s="33"/>
      <c r="D120" s="77"/>
      <c r="E120" s="77"/>
      <c r="F120" s="77"/>
      <c r="G120" s="77"/>
      <c r="H120" s="77"/>
      <c r="I120" s="77"/>
      <c r="J120" s="77"/>
      <c r="K120" s="77"/>
      <c r="L120" s="77"/>
    </row>
    <row r="121" spans="1:12" ht="15.75">
      <c r="A121" s="4" t="str">
        <f>IF(B121="","",ROWS($B$5:B121))</f>
        <v/>
      </c>
      <c r="B121" s="84"/>
      <c r="C121" s="33"/>
      <c r="D121" s="77"/>
      <c r="E121" s="77"/>
      <c r="F121" s="77"/>
      <c r="G121" s="77"/>
      <c r="H121" s="77"/>
      <c r="I121" s="77"/>
      <c r="J121" s="77"/>
      <c r="K121" s="77"/>
      <c r="L121" s="77"/>
    </row>
    <row r="122" spans="1:12" ht="15.75">
      <c r="A122" s="4" t="str">
        <f>IF(B122="","",ROWS($B$5:B122))</f>
        <v/>
      </c>
      <c r="B122" s="84"/>
      <c r="C122" s="33"/>
      <c r="D122" s="77"/>
      <c r="E122" s="77"/>
      <c r="F122" s="77"/>
      <c r="G122" s="77"/>
      <c r="H122" s="77"/>
      <c r="I122" s="77"/>
      <c r="J122" s="77"/>
      <c r="K122" s="77"/>
      <c r="L122" s="77"/>
    </row>
    <row r="123" spans="1:12" ht="15.75">
      <c r="A123" s="4" t="str">
        <f>IF(B123="","",ROWS($B$5:B123))</f>
        <v/>
      </c>
      <c r="B123" s="84"/>
      <c r="C123" s="33"/>
      <c r="D123" s="77"/>
      <c r="E123" s="77"/>
      <c r="F123" s="77"/>
      <c r="G123" s="77"/>
      <c r="H123" s="77"/>
      <c r="I123" s="77"/>
      <c r="J123" s="77"/>
      <c r="K123" s="77"/>
      <c r="L123" s="77"/>
    </row>
    <row r="124" spans="1:12" ht="15.75">
      <c r="A124" s="4" t="str">
        <f>IF(B124="","",ROWS($B$5:B124))</f>
        <v/>
      </c>
      <c r="B124" s="84"/>
      <c r="C124" s="33"/>
      <c r="D124" s="77"/>
      <c r="E124" s="77"/>
      <c r="F124" s="77"/>
      <c r="G124" s="77"/>
      <c r="H124" s="77"/>
      <c r="I124" s="77"/>
      <c r="J124" s="77"/>
      <c r="K124" s="77"/>
      <c r="L124" s="77"/>
    </row>
    <row r="125" spans="1:12" ht="15.75">
      <c r="A125" s="4" t="str">
        <f>IF(B125="","",ROWS($B$5:B125))</f>
        <v/>
      </c>
      <c r="B125" s="84"/>
      <c r="C125" s="33"/>
      <c r="D125" s="77"/>
      <c r="E125" s="77"/>
      <c r="F125" s="77"/>
      <c r="G125" s="77"/>
      <c r="H125" s="77"/>
      <c r="I125" s="77"/>
      <c r="J125" s="77"/>
      <c r="K125" s="77"/>
      <c r="L125" s="77"/>
    </row>
    <row r="126" spans="1:12" ht="15.75">
      <c r="A126" s="4" t="str">
        <f>IF(B126="","",ROWS($B$5:B126))</f>
        <v/>
      </c>
      <c r="B126" s="84"/>
      <c r="C126" s="33"/>
      <c r="D126" s="77"/>
      <c r="E126" s="77"/>
      <c r="F126" s="77"/>
      <c r="G126" s="77"/>
      <c r="H126" s="77"/>
      <c r="I126" s="77"/>
      <c r="J126" s="77"/>
      <c r="K126" s="77"/>
      <c r="L126" s="77"/>
    </row>
    <row r="127" spans="1:12" ht="15.75">
      <c r="A127" s="4" t="str">
        <f>IF(B127="","",ROWS($B$5:B127))</f>
        <v/>
      </c>
      <c r="B127" s="84"/>
      <c r="C127" s="33"/>
      <c r="D127" s="77"/>
      <c r="E127" s="77"/>
      <c r="F127" s="77"/>
      <c r="G127" s="77"/>
      <c r="H127" s="77"/>
      <c r="I127" s="77"/>
      <c r="J127" s="77"/>
      <c r="K127" s="77"/>
      <c r="L127" s="77"/>
    </row>
    <row r="128" spans="1:12" ht="15.75">
      <c r="A128" s="4" t="str">
        <f>IF(B128="","",ROWS($B$5:B128))</f>
        <v/>
      </c>
      <c r="B128" s="84"/>
      <c r="C128" s="33"/>
      <c r="D128" s="77"/>
      <c r="E128" s="77"/>
      <c r="F128" s="77"/>
      <c r="G128" s="77"/>
      <c r="H128" s="77"/>
      <c r="I128" s="77"/>
      <c r="J128" s="77"/>
      <c r="K128" s="77"/>
      <c r="L128" s="77"/>
    </row>
    <row r="129" spans="1:12" ht="15.75">
      <c r="A129" s="4" t="str">
        <f>IF(B129="","",ROWS($B$5:B129))</f>
        <v/>
      </c>
      <c r="B129" s="84"/>
      <c r="C129" s="33"/>
      <c r="D129" s="77"/>
      <c r="E129" s="77"/>
      <c r="F129" s="77"/>
      <c r="G129" s="77"/>
      <c r="H129" s="77"/>
      <c r="I129" s="77"/>
      <c r="J129" s="77"/>
      <c r="K129" s="77"/>
      <c r="L129" s="77"/>
    </row>
    <row r="130" spans="1:12" ht="15.75">
      <c r="A130" s="4" t="str">
        <f>IF(B130="","",ROWS($B$5:B130))</f>
        <v/>
      </c>
      <c r="B130" s="84"/>
      <c r="C130" s="33"/>
      <c r="D130" s="77"/>
      <c r="E130" s="77"/>
      <c r="F130" s="77"/>
      <c r="G130" s="77"/>
      <c r="H130" s="77"/>
      <c r="I130" s="77"/>
      <c r="J130" s="77"/>
      <c r="K130" s="77"/>
      <c r="L130" s="77"/>
    </row>
    <row r="131" spans="1:12" ht="15.75">
      <c r="A131" s="4" t="str">
        <f>IF(B131="","",ROWS($B$5:B131))</f>
        <v/>
      </c>
      <c r="B131" s="84"/>
      <c r="C131" s="33"/>
      <c r="D131" s="77"/>
      <c r="E131" s="77"/>
      <c r="F131" s="77"/>
      <c r="G131" s="77"/>
      <c r="H131" s="77"/>
      <c r="I131" s="77"/>
      <c r="J131" s="77"/>
      <c r="K131" s="77"/>
      <c r="L131" s="77"/>
    </row>
    <row r="132" spans="1:12" ht="15.75">
      <c r="A132" s="4" t="str">
        <f>IF(B132="","",ROWS($B$5:B132))</f>
        <v/>
      </c>
      <c r="B132" s="84"/>
      <c r="C132" s="33"/>
      <c r="D132" s="77"/>
      <c r="E132" s="77"/>
      <c r="F132" s="77"/>
      <c r="G132" s="77"/>
      <c r="H132" s="77"/>
      <c r="I132" s="77"/>
      <c r="J132" s="77"/>
      <c r="K132" s="77"/>
      <c r="L132" s="77"/>
    </row>
    <row r="133" spans="1:12" ht="15.75">
      <c r="A133" s="4" t="str">
        <f>IF(B133="","",ROWS($B$5:B133))</f>
        <v/>
      </c>
      <c r="B133" s="84"/>
      <c r="C133" s="33"/>
      <c r="D133" s="77"/>
      <c r="E133" s="77"/>
      <c r="F133" s="77"/>
      <c r="G133" s="77"/>
      <c r="H133" s="77"/>
      <c r="I133" s="77"/>
      <c r="J133" s="77"/>
      <c r="K133" s="77"/>
      <c r="L133" s="77"/>
    </row>
    <row r="134" spans="1:12" ht="15.75">
      <c r="A134" s="4" t="str">
        <f>IF(B134="","",ROWS($B$5:B134))</f>
        <v/>
      </c>
      <c r="B134" s="84"/>
      <c r="C134" s="33"/>
      <c r="D134" s="77"/>
      <c r="E134" s="77"/>
      <c r="F134" s="77"/>
      <c r="G134" s="77"/>
      <c r="H134" s="77"/>
      <c r="I134" s="77"/>
      <c r="J134" s="77"/>
      <c r="K134" s="77"/>
      <c r="L134" s="77"/>
    </row>
    <row r="135" spans="1:12" ht="15.75">
      <c r="A135" s="4" t="str">
        <f>IF(B135="","",ROWS($B$5:B135))</f>
        <v/>
      </c>
      <c r="B135" s="84"/>
      <c r="C135" s="33"/>
      <c r="D135" s="77"/>
      <c r="E135" s="77"/>
      <c r="F135" s="77"/>
      <c r="G135" s="77"/>
      <c r="H135" s="77"/>
      <c r="I135" s="77"/>
      <c r="J135" s="77"/>
      <c r="K135" s="77"/>
      <c r="L135" s="77"/>
    </row>
    <row r="136" spans="1:12" ht="15.75">
      <c r="A136" s="4" t="str">
        <f>IF(B136="","",ROWS($B$5:B136))</f>
        <v/>
      </c>
      <c r="B136" s="84"/>
      <c r="C136" s="33"/>
      <c r="D136" s="77"/>
      <c r="E136" s="77"/>
      <c r="F136" s="77"/>
      <c r="G136" s="77"/>
      <c r="H136" s="77"/>
      <c r="I136" s="77"/>
      <c r="J136" s="77"/>
      <c r="K136" s="77"/>
      <c r="L136" s="77"/>
    </row>
    <row r="137" spans="1:12" ht="15.75">
      <c r="A137" s="4" t="str">
        <f>IF(B137="","",ROWS($B$5:B137))</f>
        <v/>
      </c>
      <c r="B137" s="84"/>
      <c r="C137" s="33"/>
      <c r="D137" s="77"/>
      <c r="E137" s="77"/>
      <c r="F137" s="77"/>
      <c r="G137" s="77"/>
      <c r="H137" s="77"/>
      <c r="I137" s="77"/>
      <c r="J137" s="77"/>
      <c r="K137" s="77"/>
      <c r="L137" s="77"/>
    </row>
    <row r="138" spans="1:12" ht="15.75">
      <c r="A138" s="4" t="str">
        <f>IF(B138="","",ROWS($B$5:B138))</f>
        <v/>
      </c>
      <c r="B138" s="84"/>
      <c r="C138" s="33"/>
      <c r="D138" s="77"/>
      <c r="E138" s="77"/>
      <c r="F138" s="77"/>
      <c r="G138" s="77"/>
      <c r="H138" s="77"/>
      <c r="I138" s="77"/>
      <c r="J138" s="77"/>
      <c r="K138" s="77"/>
      <c r="L138" s="77"/>
    </row>
    <row r="139" spans="1:12" ht="15.75">
      <c r="A139" s="4" t="str">
        <f>IF(B139="","",ROWS($B$5:B139))</f>
        <v/>
      </c>
      <c r="B139" s="84"/>
      <c r="C139" s="33"/>
      <c r="D139" s="77"/>
      <c r="E139" s="77"/>
      <c r="F139" s="77"/>
      <c r="G139" s="77"/>
      <c r="H139" s="77"/>
      <c r="I139" s="77"/>
      <c r="J139" s="77"/>
      <c r="K139" s="77"/>
      <c r="L139" s="77"/>
    </row>
    <row r="140" spans="1:12" ht="15.75">
      <c r="A140" s="4" t="str">
        <f>IF(B140="","",ROWS($B$5:B140))</f>
        <v/>
      </c>
      <c r="B140" s="84"/>
      <c r="C140" s="33"/>
      <c r="D140" s="77"/>
      <c r="E140" s="77"/>
      <c r="F140" s="77"/>
      <c r="G140" s="77"/>
      <c r="H140" s="77"/>
      <c r="I140" s="77"/>
      <c r="J140" s="77"/>
      <c r="K140" s="77"/>
      <c r="L140" s="77"/>
    </row>
    <row r="141" spans="1:12" ht="15.75">
      <c r="A141" s="4" t="str">
        <f>IF(B141="","",ROWS($B$5:B141))</f>
        <v/>
      </c>
      <c r="B141" s="84"/>
      <c r="C141" s="33"/>
      <c r="D141" s="77"/>
      <c r="E141" s="77"/>
      <c r="F141" s="77"/>
      <c r="G141" s="77"/>
      <c r="H141" s="77"/>
      <c r="I141" s="77"/>
      <c r="J141" s="77"/>
      <c r="K141" s="77"/>
      <c r="L141" s="77"/>
    </row>
    <row r="142" spans="1:12" ht="15.75">
      <c r="A142" s="4" t="str">
        <f>IF(B142="","",ROWS($B$5:B142))</f>
        <v/>
      </c>
      <c r="B142" s="84"/>
      <c r="C142" s="33"/>
      <c r="D142" s="77"/>
      <c r="E142" s="77"/>
      <c r="F142" s="77"/>
      <c r="G142" s="77"/>
      <c r="H142" s="77"/>
      <c r="I142" s="77"/>
      <c r="J142" s="77"/>
      <c r="K142" s="77"/>
      <c r="L142" s="77"/>
    </row>
    <row r="143" spans="1:12" ht="15.75">
      <c r="A143" s="4" t="str">
        <f>IF(B143="","",ROWS($B$5:B143))</f>
        <v/>
      </c>
      <c r="B143" s="84"/>
      <c r="C143" s="33"/>
      <c r="D143" s="77"/>
      <c r="E143" s="77"/>
      <c r="F143" s="77"/>
      <c r="G143" s="77"/>
      <c r="H143" s="77"/>
      <c r="I143" s="77"/>
      <c r="J143" s="77"/>
      <c r="K143" s="77"/>
      <c r="L143" s="77"/>
    </row>
    <row r="144" spans="1:12" ht="15.75">
      <c r="A144" s="4" t="str">
        <f>IF(B144="","",ROWS($B$5:B144))</f>
        <v/>
      </c>
      <c r="B144" s="84"/>
      <c r="C144" s="33"/>
      <c r="D144" s="77"/>
      <c r="E144" s="77"/>
      <c r="F144" s="77"/>
      <c r="G144" s="77"/>
      <c r="H144" s="77"/>
      <c r="I144" s="77"/>
      <c r="J144" s="77"/>
      <c r="K144" s="77"/>
      <c r="L144" s="77"/>
    </row>
    <row r="145" spans="1:12" ht="15.75">
      <c r="A145" s="4" t="str">
        <f>IF(B145="","",ROWS($B$5:B145))</f>
        <v/>
      </c>
      <c r="B145" s="84"/>
      <c r="C145" s="33"/>
      <c r="D145" s="77"/>
      <c r="E145" s="77"/>
      <c r="F145" s="77"/>
      <c r="G145" s="77"/>
      <c r="H145" s="77"/>
      <c r="I145" s="77"/>
      <c r="J145" s="77"/>
      <c r="K145" s="77"/>
      <c r="L145" s="77"/>
    </row>
    <row r="146" spans="1:12" ht="15.75">
      <c r="A146" s="4" t="str">
        <f>IF(B146="","",ROWS($B$5:B146))</f>
        <v/>
      </c>
      <c r="B146" s="84"/>
      <c r="C146" s="33"/>
      <c r="D146" s="77"/>
      <c r="E146" s="77"/>
      <c r="F146" s="77"/>
      <c r="G146" s="77"/>
      <c r="H146" s="77"/>
      <c r="I146" s="77"/>
      <c r="J146" s="77"/>
      <c r="K146" s="77"/>
      <c r="L146" s="77"/>
    </row>
    <row r="147" spans="1:12" ht="15.75">
      <c r="A147" s="4" t="str">
        <f>IF(B147="","",ROWS($B$5:B147))</f>
        <v/>
      </c>
      <c r="B147" s="84"/>
      <c r="C147" s="33"/>
      <c r="D147" s="77"/>
      <c r="E147" s="77"/>
      <c r="F147" s="77"/>
      <c r="G147" s="77"/>
      <c r="H147" s="77"/>
      <c r="I147" s="77"/>
      <c r="J147" s="77"/>
      <c r="K147" s="77"/>
      <c r="L147" s="77"/>
    </row>
    <row r="148" spans="1:12" ht="15.75">
      <c r="A148" s="4" t="str">
        <f>IF(B148="","",ROWS($B$5:B148))</f>
        <v/>
      </c>
      <c r="B148" s="84"/>
      <c r="C148" s="33"/>
      <c r="D148" s="77"/>
      <c r="E148" s="77"/>
      <c r="F148" s="77"/>
      <c r="G148" s="77"/>
      <c r="H148" s="77"/>
      <c r="I148" s="77"/>
      <c r="J148" s="77"/>
      <c r="K148" s="77"/>
      <c r="L148" s="77"/>
    </row>
    <row r="149" spans="1:12" ht="15.75">
      <c r="A149" s="4" t="str">
        <f>IF(B149="","",ROWS($B$5:B149))</f>
        <v/>
      </c>
      <c r="B149" s="84"/>
      <c r="C149" s="33"/>
      <c r="D149" s="77"/>
      <c r="E149" s="77"/>
      <c r="F149" s="77"/>
      <c r="G149" s="77"/>
      <c r="H149" s="77"/>
      <c r="I149" s="77"/>
      <c r="J149" s="77"/>
      <c r="K149" s="77"/>
      <c r="L149" s="77"/>
    </row>
    <row r="150" spans="1:12" ht="15.75">
      <c r="A150" s="4" t="str">
        <f>IF(B150="","",ROWS($B$5:B150))</f>
        <v/>
      </c>
      <c r="B150" s="84"/>
      <c r="C150" s="33"/>
      <c r="D150" s="77"/>
      <c r="E150" s="77"/>
      <c r="F150" s="77"/>
      <c r="G150" s="77"/>
      <c r="H150" s="77"/>
      <c r="I150" s="77"/>
      <c r="J150" s="77"/>
      <c r="K150" s="77"/>
      <c r="L150" s="77"/>
    </row>
    <row r="151" spans="1:12" ht="15.75">
      <c r="A151" s="4" t="str">
        <f>IF(B151="","",ROWS($B$5:B151))</f>
        <v/>
      </c>
      <c r="B151" s="84"/>
      <c r="C151" s="33"/>
      <c r="D151" s="77"/>
      <c r="E151" s="77"/>
      <c r="F151" s="77"/>
      <c r="G151" s="77"/>
      <c r="H151" s="77"/>
      <c r="I151" s="77"/>
      <c r="J151" s="77"/>
      <c r="K151" s="77"/>
      <c r="L151" s="77"/>
    </row>
    <row r="152" spans="1:12" ht="15.75">
      <c r="A152" s="4" t="str">
        <f>IF(B152="","",ROWS($B$5:B152))</f>
        <v/>
      </c>
      <c r="B152" s="84"/>
      <c r="C152" s="33"/>
      <c r="D152" s="77"/>
      <c r="E152" s="77"/>
      <c r="F152" s="77"/>
      <c r="G152" s="77"/>
      <c r="H152" s="77"/>
      <c r="I152" s="77"/>
      <c r="J152" s="77"/>
      <c r="K152" s="77"/>
      <c r="L152" s="77"/>
    </row>
    <row r="153" spans="1:12" ht="15.75">
      <c r="A153" s="4" t="str">
        <f>IF(B153="","",ROWS($B$5:B153))</f>
        <v/>
      </c>
      <c r="B153" s="84"/>
      <c r="C153" s="33"/>
      <c r="D153" s="77"/>
      <c r="E153" s="77"/>
      <c r="F153" s="77"/>
      <c r="G153" s="77"/>
      <c r="H153" s="77"/>
      <c r="I153" s="77"/>
      <c r="J153" s="77"/>
      <c r="K153" s="77"/>
      <c r="L153" s="77"/>
    </row>
    <row r="154" spans="1:12" ht="15.75">
      <c r="A154" s="4" t="str">
        <f>IF(B154="","",ROWS($B$5:B154))</f>
        <v/>
      </c>
      <c r="B154" s="84"/>
      <c r="C154" s="33"/>
      <c r="D154" s="77"/>
      <c r="E154" s="77"/>
      <c r="F154" s="77"/>
      <c r="G154" s="77"/>
      <c r="H154" s="77"/>
      <c r="I154" s="77"/>
      <c r="J154" s="77"/>
      <c r="K154" s="77"/>
      <c r="L154" s="77"/>
    </row>
    <row r="155" spans="1:12" ht="15.75">
      <c r="A155" s="4" t="str">
        <f>IF(B155="","",ROWS($B$5:B155))</f>
        <v/>
      </c>
      <c r="B155" s="84"/>
      <c r="C155" s="33"/>
      <c r="D155" s="77"/>
      <c r="E155" s="77"/>
      <c r="F155" s="77"/>
      <c r="G155" s="77"/>
      <c r="H155" s="77"/>
      <c r="I155" s="77"/>
      <c r="J155" s="77"/>
      <c r="K155" s="77"/>
      <c r="L155" s="77"/>
    </row>
    <row r="156" spans="1:12" ht="15.75">
      <c r="A156" s="4" t="str">
        <f>IF(B156="","",ROWS($B$5:B156))</f>
        <v/>
      </c>
      <c r="B156" s="84"/>
      <c r="C156" s="33"/>
      <c r="D156" s="77"/>
      <c r="E156" s="77"/>
      <c r="F156" s="77"/>
      <c r="G156" s="77"/>
      <c r="H156" s="77"/>
      <c r="I156" s="77"/>
      <c r="J156" s="77"/>
      <c r="K156" s="77"/>
      <c r="L156" s="77"/>
    </row>
    <row r="157" spans="1:12" ht="15.75">
      <c r="A157" s="4" t="str">
        <f>IF(B157="","",ROWS($B$5:B157))</f>
        <v/>
      </c>
      <c r="B157" s="84"/>
      <c r="C157" s="33"/>
      <c r="D157" s="77"/>
      <c r="E157" s="77"/>
      <c r="F157" s="77"/>
      <c r="G157" s="77"/>
      <c r="H157" s="77"/>
      <c r="I157" s="77"/>
      <c r="J157" s="77"/>
      <c r="K157" s="77"/>
      <c r="L157" s="77"/>
    </row>
    <row r="158" spans="1:12" ht="15.75">
      <c r="A158" s="4" t="str">
        <f>IF(B158="","",ROWS($B$5:B158))</f>
        <v/>
      </c>
      <c r="B158" s="84"/>
      <c r="C158" s="33"/>
      <c r="D158" s="77"/>
      <c r="E158" s="77"/>
      <c r="F158" s="77"/>
      <c r="G158" s="77"/>
      <c r="H158" s="77"/>
      <c r="I158" s="77"/>
      <c r="J158" s="77"/>
      <c r="K158" s="77"/>
      <c r="L158" s="77"/>
    </row>
    <row r="159" spans="1:12" ht="15.75">
      <c r="A159" s="4" t="str">
        <f>IF(B159="","",ROWS($B$5:B159))</f>
        <v/>
      </c>
      <c r="B159" s="84"/>
      <c r="C159" s="33"/>
      <c r="D159" s="77"/>
      <c r="E159" s="77"/>
      <c r="F159" s="77"/>
      <c r="G159" s="77"/>
      <c r="H159" s="77"/>
      <c r="I159" s="77"/>
      <c r="J159" s="77"/>
      <c r="K159" s="77"/>
      <c r="L159" s="77"/>
    </row>
    <row r="160" spans="1:12" ht="15.75">
      <c r="A160" s="4" t="str">
        <f>IF(B160="","",ROWS($B$5:B160))</f>
        <v/>
      </c>
      <c r="B160" s="84"/>
      <c r="C160" s="33"/>
      <c r="D160" s="77"/>
      <c r="E160" s="77"/>
      <c r="F160" s="77"/>
      <c r="G160" s="77"/>
      <c r="H160" s="77"/>
      <c r="I160" s="77"/>
      <c r="J160" s="77"/>
      <c r="K160" s="77"/>
      <c r="L160" s="77"/>
    </row>
    <row r="161" spans="1:12" ht="15.75">
      <c r="A161" s="4" t="str">
        <f>IF(B161="","",ROWS($B$5:B161))</f>
        <v/>
      </c>
      <c r="B161" s="84"/>
      <c r="C161" s="33"/>
      <c r="D161" s="77"/>
      <c r="E161" s="77"/>
      <c r="F161" s="77"/>
      <c r="G161" s="77"/>
      <c r="H161" s="77"/>
      <c r="I161" s="77"/>
      <c r="J161" s="77"/>
      <c r="K161" s="77"/>
      <c r="L161" s="77"/>
    </row>
    <row r="162" spans="1:12" ht="15.75">
      <c r="A162" s="4" t="str">
        <f>IF(B162="","",ROWS($B$5:B162))</f>
        <v/>
      </c>
      <c r="B162" s="84"/>
      <c r="C162" s="33"/>
      <c r="D162" s="77"/>
      <c r="E162" s="77"/>
      <c r="F162" s="77"/>
      <c r="G162" s="77"/>
      <c r="H162" s="77"/>
      <c r="I162" s="77"/>
      <c r="J162" s="77"/>
      <c r="K162" s="77"/>
      <c r="L162" s="77"/>
    </row>
    <row r="163" spans="1:12" ht="15.75">
      <c r="A163" s="4" t="str">
        <f>IF(B163="","",ROWS($B$5:B163))</f>
        <v/>
      </c>
      <c r="B163" s="84"/>
      <c r="C163" s="33"/>
      <c r="D163" s="77"/>
      <c r="E163" s="77"/>
      <c r="F163" s="77"/>
      <c r="G163" s="77"/>
      <c r="H163" s="77"/>
      <c r="I163" s="77"/>
      <c r="J163" s="77"/>
      <c r="K163" s="77"/>
      <c r="L163" s="77"/>
    </row>
    <row r="164" spans="1:12" ht="15.75">
      <c r="A164" s="4" t="str">
        <f>IF(B164="","",ROWS($B$5:B164))</f>
        <v/>
      </c>
      <c r="B164" s="84"/>
      <c r="C164" s="33"/>
      <c r="D164" s="77"/>
      <c r="E164" s="77"/>
      <c r="F164" s="77"/>
      <c r="G164" s="77"/>
      <c r="H164" s="77"/>
      <c r="I164" s="77"/>
      <c r="J164" s="77"/>
      <c r="K164" s="77"/>
      <c r="L164" s="77"/>
    </row>
    <row r="165" spans="1:12" ht="15.75">
      <c r="A165" s="4" t="str">
        <f>IF(B165="","",ROWS($B$5:B165))</f>
        <v/>
      </c>
      <c r="B165" s="84"/>
      <c r="C165" s="33"/>
      <c r="D165" s="77"/>
      <c r="E165" s="77"/>
      <c r="F165" s="77"/>
      <c r="G165" s="77"/>
      <c r="H165" s="77"/>
      <c r="I165" s="77"/>
      <c r="J165" s="77"/>
      <c r="K165" s="77"/>
      <c r="L165" s="77"/>
    </row>
    <row r="166" spans="1:12" ht="15.75">
      <c r="A166" s="4" t="str">
        <f>IF(B166="","",ROWS($B$5:B166))</f>
        <v/>
      </c>
      <c r="B166" s="84"/>
      <c r="C166" s="33"/>
      <c r="D166" s="77"/>
      <c r="E166" s="77"/>
      <c r="F166" s="77"/>
      <c r="G166" s="77"/>
      <c r="H166" s="77"/>
      <c r="I166" s="77"/>
      <c r="J166" s="77"/>
      <c r="K166" s="77"/>
      <c r="L166" s="77"/>
    </row>
    <row r="167" spans="1:12" ht="15.75">
      <c r="A167" s="4" t="str">
        <f>IF(B167="","",ROWS($B$5:B167))</f>
        <v/>
      </c>
      <c r="B167" s="84"/>
      <c r="C167" s="33"/>
      <c r="D167" s="77"/>
      <c r="E167" s="77"/>
      <c r="F167" s="77"/>
      <c r="G167" s="77"/>
      <c r="H167" s="77"/>
      <c r="I167" s="77"/>
      <c r="J167" s="77"/>
      <c r="K167" s="77"/>
      <c r="L167" s="77"/>
    </row>
    <row r="168" spans="1:12" ht="15.75">
      <c r="A168" s="4" t="str">
        <f>IF(B168="","",ROWS($B$5:B168))</f>
        <v/>
      </c>
      <c r="B168" s="84"/>
      <c r="C168" s="33"/>
      <c r="D168" s="77"/>
      <c r="E168" s="77"/>
      <c r="F168" s="77"/>
      <c r="G168" s="77"/>
      <c r="H168" s="77"/>
      <c r="I168" s="77"/>
      <c r="J168" s="77"/>
      <c r="K168" s="77"/>
      <c r="L168" s="77"/>
    </row>
    <row r="169" spans="1:12" ht="15.75">
      <c r="A169" s="4" t="str">
        <f>IF(B169="","",ROWS($B$5:B169))</f>
        <v/>
      </c>
      <c r="B169" s="84"/>
      <c r="C169" s="33"/>
      <c r="D169" s="77"/>
      <c r="E169" s="77"/>
      <c r="F169" s="77"/>
      <c r="G169" s="77"/>
      <c r="H169" s="77"/>
      <c r="I169" s="77"/>
      <c r="J169" s="77"/>
      <c r="K169" s="77"/>
      <c r="L169" s="77"/>
    </row>
    <row r="170" spans="1:12" ht="15.75">
      <c r="A170" s="4" t="str">
        <f>IF(B170="","",ROWS($B$5:B170))</f>
        <v/>
      </c>
      <c r="B170" s="84"/>
      <c r="C170" s="33"/>
      <c r="D170" s="77"/>
      <c r="E170" s="77"/>
      <c r="F170" s="77"/>
      <c r="G170" s="77"/>
      <c r="H170" s="77"/>
      <c r="I170" s="77"/>
      <c r="J170" s="77"/>
      <c r="K170" s="77"/>
      <c r="L170" s="77"/>
    </row>
    <row r="171" spans="1:12" ht="15.75">
      <c r="A171" s="4" t="str">
        <f>IF(B171="","",ROWS($B$5:B171))</f>
        <v/>
      </c>
      <c r="B171" s="84"/>
      <c r="C171" s="33"/>
      <c r="D171" s="77"/>
      <c r="E171" s="77"/>
      <c r="F171" s="77"/>
      <c r="G171" s="77"/>
      <c r="H171" s="77"/>
      <c r="I171" s="77"/>
      <c r="J171" s="77"/>
      <c r="K171" s="77"/>
      <c r="L171" s="77"/>
    </row>
    <row r="172" spans="1:12" ht="15.75">
      <c r="A172" s="4" t="str">
        <f>IF(B172="","",ROWS($B$5:B172))</f>
        <v/>
      </c>
      <c r="B172" s="84"/>
      <c r="C172" s="33"/>
      <c r="D172" s="77"/>
      <c r="E172" s="77"/>
      <c r="F172" s="77"/>
      <c r="G172" s="77"/>
      <c r="H172" s="77"/>
      <c r="I172" s="77"/>
      <c r="J172" s="77"/>
      <c r="K172" s="77"/>
      <c r="L172" s="77"/>
    </row>
    <row r="173" spans="1:12" ht="15.75">
      <c r="A173" s="4" t="str">
        <f>IF(B173="","",ROWS($B$5:B173))</f>
        <v/>
      </c>
      <c r="B173" s="84"/>
      <c r="C173" s="33"/>
      <c r="D173" s="77"/>
      <c r="E173" s="77"/>
      <c r="F173" s="77"/>
      <c r="G173" s="77"/>
      <c r="H173" s="77"/>
      <c r="I173" s="77"/>
      <c r="J173" s="77"/>
      <c r="K173" s="77"/>
      <c r="L173" s="77"/>
    </row>
    <row r="174" spans="1:12" ht="15.75">
      <c r="A174" s="4" t="str">
        <f>IF(B174="","",ROWS($B$5:B174))</f>
        <v/>
      </c>
      <c r="B174" s="84"/>
      <c r="C174" s="33"/>
      <c r="D174" s="77"/>
      <c r="E174" s="77"/>
      <c r="F174" s="77"/>
      <c r="G174" s="77"/>
      <c r="H174" s="77"/>
      <c r="I174" s="77"/>
      <c r="J174" s="77"/>
      <c r="K174" s="77"/>
      <c r="L174" s="77"/>
    </row>
    <row r="175" spans="1:12" ht="15.75">
      <c r="A175" s="4" t="str">
        <f>IF(B175="","",ROWS($B$5:B175))</f>
        <v/>
      </c>
      <c r="B175" s="84"/>
      <c r="C175" s="33"/>
      <c r="D175" s="77"/>
      <c r="E175" s="77"/>
      <c r="F175" s="77"/>
      <c r="G175" s="77"/>
      <c r="H175" s="77"/>
      <c r="I175" s="77"/>
      <c r="J175" s="77"/>
      <c r="K175" s="77"/>
      <c r="L175" s="77"/>
    </row>
    <row r="176" spans="1:12" ht="15.75">
      <c r="A176" s="4" t="str">
        <f>IF(B176="","",ROWS($B$5:B176))</f>
        <v/>
      </c>
      <c r="B176" s="84"/>
      <c r="C176" s="33"/>
      <c r="D176" s="77"/>
      <c r="E176" s="77"/>
      <c r="F176" s="77"/>
      <c r="G176" s="77"/>
      <c r="H176" s="77"/>
      <c r="I176" s="77"/>
      <c r="J176" s="77"/>
      <c r="K176" s="77"/>
      <c r="L176" s="77"/>
    </row>
    <row r="177" spans="1:12" ht="15.75">
      <c r="A177" s="4" t="str">
        <f>IF(B177="","",ROWS($B$5:B177))</f>
        <v/>
      </c>
      <c r="B177" s="84"/>
      <c r="C177" s="33"/>
      <c r="D177" s="77"/>
      <c r="E177" s="77"/>
      <c r="F177" s="77"/>
      <c r="G177" s="77"/>
      <c r="H177" s="77"/>
      <c r="I177" s="77"/>
      <c r="J177" s="77"/>
      <c r="K177" s="77"/>
      <c r="L177" s="77"/>
    </row>
    <row r="178" spans="1:12" ht="15.75">
      <c r="A178" s="4" t="str">
        <f>IF(B178="","",ROWS($B$5:B178))</f>
        <v/>
      </c>
      <c r="B178" s="84"/>
      <c r="C178" s="33"/>
      <c r="D178" s="77"/>
      <c r="E178" s="77"/>
      <c r="F178" s="77"/>
      <c r="G178" s="77"/>
      <c r="H178" s="77"/>
      <c r="I178" s="77"/>
      <c r="J178" s="77"/>
      <c r="K178" s="77"/>
      <c r="L178" s="77"/>
    </row>
    <row r="179" spans="1:12" ht="15.75">
      <c r="A179" s="4" t="str">
        <f>IF(B179="","",ROWS($B$5:B179))</f>
        <v/>
      </c>
      <c r="B179" s="84"/>
      <c r="C179" s="33"/>
      <c r="D179" s="77"/>
      <c r="E179" s="77"/>
      <c r="F179" s="77"/>
      <c r="G179" s="77"/>
      <c r="H179" s="77"/>
      <c r="I179" s="77"/>
      <c r="J179" s="77"/>
      <c r="K179" s="77"/>
      <c r="L179" s="77"/>
    </row>
    <row r="180" spans="1:12" ht="15.75">
      <c r="A180" s="4" t="str">
        <f>IF(B180="","",ROWS($B$5:B180))</f>
        <v/>
      </c>
      <c r="B180" s="84"/>
      <c r="C180" s="33"/>
      <c r="D180" s="77"/>
      <c r="E180" s="77"/>
      <c r="F180" s="77"/>
      <c r="G180" s="77"/>
      <c r="H180" s="77"/>
      <c r="I180" s="77"/>
      <c r="J180" s="77"/>
      <c r="K180" s="77"/>
      <c r="L180" s="77"/>
    </row>
    <row r="181" spans="1:12" ht="15.75">
      <c r="A181" s="4" t="str">
        <f>IF(B181="","",ROWS($B$5:B181))</f>
        <v/>
      </c>
      <c r="B181" s="84"/>
      <c r="C181" s="33"/>
      <c r="D181" s="77"/>
      <c r="E181" s="77"/>
      <c r="F181" s="77"/>
      <c r="G181" s="77"/>
      <c r="H181" s="77"/>
      <c r="I181" s="77"/>
      <c r="J181" s="77"/>
      <c r="K181" s="77"/>
      <c r="L181" s="77"/>
    </row>
    <row r="182" spans="1:12" ht="15.75">
      <c r="A182" s="4" t="str">
        <f>IF(B182="","",ROWS($B$5:B182))</f>
        <v/>
      </c>
      <c r="B182" s="84"/>
      <c r="C182" s="33"/>
      <c r="D182" s="77"/>
      <c r="E182" s="77"/>
      <c r="F182" s="77"/>
      <c r="G182" s="77"/>
      <c r="H182" s="77"/>
      <c r="I182" s="77"/>
      <c r="J182" s="77"/>
      <c r="K182" s="77"/>
      <c r="L182" s="77"/>
    </row>
    <row r="183" spans="1:12" ht="15.75">
      <c r="A183" s="4" t="str">
        <f>IF(B183="","",ROWS($B$5:B183))</f>
        <v/>
      </c>
      <c r="B183" s="84"/>
      <c r="C183" s="33"/>
      <c r="D183" s="77"/>
      <c r="E183" s="77"/>
      <c r="F183" s="77"/>
      <c r="G183" s="77"/>
      <c r="H183" s="77"/>
      <c r="I183" s="77"/>
      <c r="J183" s="77"/>
      <c r="K183" s="77"/>
      <c r="L183" s="77"/>
    </row>
    <row r="184" spans="1:12" ht="15.75">
      <c r="A184" s="4" t="str">
        <f>IF(B184="","",ROWS($B$5:B184))</f>
        <v/>
      </c>
      <c r="B184" s="84"/>
      <c r="C184" s="33"/>
      <c r="D184" s="77"/>
      <c r="E184" s="77"/>
      <c r="F184" s="77"/>
      <c r="G184" s="77"/>
      <c r="H184" s="77"/>
      <c r="I184" s="77"/>
      <c r="J184" s="77"/>
      <c r="K184" s="77"/>
      <c r="L184" s="77"/>
    </row>
    <row r="185" spans="1:12" ht="15.75">
      <c r="A185" s="4" t="str">
        <f>IF(B185="","",ROWS($B$5:B185))</f>
        <v/>
      </c>
      <c r="B185" s="84"/>
      <c r="C185" s="33"/>
      <c r="D185" s="77"/>
      <c r="E185" s="77"/>
      <c r="F185" s="77"/>
      <c r="G185" s="77"/>
      <c r="H185" s="77"/>
      <c r="I185" s="77"/>
      <c r="J185" s="77"/>
      <c r="K185" s="77"/>
      <c r="L185" s="77"/>
    </row>
    <row r="186" spans="1:12" ht="15.75">
      <c r="A186" s="4" t="str">
        <f>IF(B186="","",ROWS($B$5:B186))</f>
        <v/>
      </c>
      <c r="B186" s="84"/>
      <c r="C186" s="33"/>
      <c r="D186" s="77"/>
      <c r="E186" s="77"/>
      <c r="F186" s="77"/>
      <c r="G186" s="77"/>
      <c r="H186" s="77"/>
      <c r="I186" s="77"/>
      <c r="J186" s="77"/>
      <c r="K186" s="77"/>
      <c r="L186" s="77"/>
    </row>
    <row r="187" spans="1:12" ht="15.75">
      <c r="A187" s="4" t="str">
        <f>IF(B187="","",ROWS($B$5:B187))</f>
        <v/>
      </c>
      <c r="B187" s="84"/>
      <c r="C187" s="33"/>
      <c r="D187" s="77"/>
      <c r="E187" s="77"/>
      <c r="F187" s="77"/>
      <c r="G187" s="77"/>
      <c r="H187" s="77"/>
      <c r="I187" s="77"/>
      <c r="J187" s="77"/>
      <c r="K187" s="77"/>
      <c r="L187" s="77"/>
    </row>
    <row r="188" spans="1:12" ht="15.75">
      <c r="A188" s="4" t="str">
        <f>IF(B188="","",ROWS($B$5:B188))</f>
        <v/>
      </c>
      <c r="B188" s="84"/>
      <c r="C188" s="33"/>
      <c r="D188" s="77"/>
      <c r="E188" s="77"/>
      <c r="F188" s="77"/>
      <c r="G188" s="77"/>
      <c r="H188" s="77"/>
      <c r="I188" s="77"/>
      <c r="J188" s="77"/>
      <c r="K188" s="77"/>
      <c r="L188" s="77"/>
    </row>
    <row r="189" spans="1:12" ht="15.75">
      <c r="A189" s="4" t="str">
        <f>IF(B189="","",ROWS($B$5:B189))</f>
        <v/>
      </c>
      <c r="B189" s="84"/>
      <c r="C189" s="33"/>
      <c r="D189" s="77"/>
      <c r="E189" s="77"/>
      <c r="F189" s="77"/>
      <c r="G189" s="77"/>
      <c r="H189" s="77"/>
      <c r="I189" s="77"/>
      <c r="J189" s="77"/>
      <c r="K189" s="77"/>
      <c r="L189" s="77"/>
    </row>
    <row r="190" spans="1:12" ht="15.75">
      <c r="A190" s="4" t="str">
        <f>IF(B190="","",ROWS($B$5:B190))</f>
        <v/>
      </c>
      <c r="B190" s="84"/>
      <c r="C190" s="33"/>
      <c r="D190" s="77"/>
      <c r="E190" s="77"/>
      <c r="F190" s="77"/>
      <c r="G190" s="77"/>
      <c r="H190" s="77"/>
      <c r="I190" s="77"/>
      <c r="J190" s="77"/>
      <c r="K190" s="77"/>
      <c r="L190" s="77"/>
    </row>
    <row r="191" spans="1:12" ht="15.75">
      <c r="A191" s="4" t="str">
        <f>IF(B191="","",ROWS($B$5:B191))</f>
        <v/>
      </c>
      <c r="B191" s="84"/>
      <c r="C191" s="33"/>
      <c r="D191" s="77"/>
      <c r="E191" s="77"/>
      <c r="F191" s="77"/>
      <c r="G191" s="77"/>
      <c r="H191" s="77"/>
      <c r="I191" s="77"/>
      <c r="J191" s="77"/>
      <c r="K191" s="77"/>
      <c r="L191" s="77"/>
    </row>
    <row r="192" spans="1:12" ht="15.75">
      <c r="A192" s="4" t="str">
        <f>IF(B192="","",ROWS($B$5:B192))</f>
        <v/>
      </c>
      <c r="B192" s="84"/>
      <c r="C192" s="33"/>
      <c r="D192" s="77"/>
      <c r="E192" s="77"/>
      <c r="F192" s="77"/>
      <c r="G192" s="77"/>
      <c r="H192" s="77"/>
      <c r="I192" s="77"/>
      <c r="J192" s="77"/>
      <c r="K192" s="77"/>
      <c r="L192" s="77"/>
    </row>
    <row r="193" spans="1:12" ht="15.75">
      <c r="A193" s="4" t="str">
        <f>IF(B193="","",ROWS($B$5:B193))</f>
        <v/>
      </c>
      <c r="B193" s="84"/>
      <c r="C193" s="33"/>
      <c r="D193" s="77"/>
      <c r="E193" s="77"/>
      <c r="F193" s="77"/>
      <c r="G193" s="77"/>
      <c r="H193" s="77"/>
      <c r="I193" s="77"/>
      <c r="J193" s="77"/>
      <c r="K193" s="77"/>
      <c r="L193" s="77"/>
    </row>
    <row r="194" spans="1:12" ht="15.75">
      <c r="A194" s="4" t="str">
        <f>IF(B194="","",ROWS($B$5:B194))</f>
        <v/>
      </c>
      <c r="B194" s="84"/>
      <c r="C194" s="33"/>
      <c r="D194" s="77"/>
      <c r="E194" s="77"/>
      <c r="F194" s="77"/>
      <c r="G194" s="77"/>
      <c r="H194" s="77"/>
      <c r="I194" s="77"/>
      <c r="J194" s="77"/>
      <c r="K194" s="77"/>
      <c r="L194" s="77"/>
    </row>
    <row r="195" spans="1:12" ht="15.75">
      <c r="A195" s="4" t="str">
        <f>IF(B195="","",ROWS($B$5:B195))</f>
        <v/>
      </c>
      <c r="B195" s="84"/>
      <c r="C195" s="33"/>
      <c r="D195" s="77"/>
      <c r="E195" s="77"/>
      <c r="F195" s="77"/>
      <c r="G195" s="77"/>
      <c r="H195" s="77"/>
      <c r="I195" s="77"/>
      <c r="J195" s="77"/>
      <c r="K195" s="77"/>
      <c r="L195" s="77"/>
    </row>
    <row r="196" spans="1:12" ht="15.75">
      <c r="A196" s="4" t="str">
        <f>IF(B196="","",ROWS($B$5:B196))</f>
        <v/>
      </c>
      <c r="B196" s="84"/>
      <c r="C196" s="33"/>
      <c r="D196" s="77"/>
      <c r="E196" s="77"/>
      <c r="F196" s="77"/>
      <c r="G196" s="77"/>
      <c r="H196" s="77"/>
      <c r="I196" s="77"/>
      <c r="J196" s="77"/>
      <c r="K196" s="77"/>
      <c r="L196" s="77"/>
    </row>
    <row r="197" spans="1:12" ht="15.75">
      <c r="A197" s="4" t="str">
        <f>IF(B197="","",ROWS($B$5:B197))</f>
        <v/>
      </c>
      <c r="B197" s="84"/>
      <c r="C197" s="33"/>
      <c r="D197" s="77"/>
      <c r="E197" s="77"/>
      <c r="F197" s="77"/>
      <c r="G197" s="77"/>
      <c r="H197" s="77"/>
      <c r="I197" s="77"/>
      <c r="J197" s="77"/>
      <c r="K197" s="77"/>
      <c r="L197" s="77"/>
    </row>
    <row r="198" spans="1:12" ht="15.75">
      <c r="A198" s="4" t="str">
        <f>IF(B198="","",ROWS($B$5:B198))</f>
        <v/>
      </c>
      <c r="B198" s="84"/>
      <c r="C198" s="33"/>
      <c r="D198" s="77"/>
      <c r="E198" s="77"/>
      <c r="F198" s="77"/>
      <c r="G198" s="77"/>
      <c r="H198" s="77"/>
      <c r="I198" s="77"/>
      <c r="J198" s="77"/>
      <c r="K198" s="77"/>
      <c r="L198" s="77"/>
    </row>
    <row r="199" spans="1:12" ht="15.75">
      <c r="A199" s="4" t="str">
        <f>IF(B199="","",ROWS($B$5:B199))</f>
        <v/>
      </c>
      <c r="B199" s="84"/>
      <c r="C199" s="33"/>
      <c r="D199" s="77"/>
      <c r="E199" s="77"/>
      <c r="F199" s="77"/>
      <c r="G199" s="77"/>
      <c r="H199" s="77"/>
      <c r="I199" s="77"/>
      <c r="J199" s="77"/>
      <c r="K199" s="77"/>
      <c r="L199" s="77"/>
    </row>
    <row r="200" spans="1:12" ht="15.75">
      <c r="A200" s="4" t="str">
        <f>IF(B200="","",ROWS($B$5:B200))</f>
        <v/>
      </c>
      <c r="B200" s="84"/>
      <c r="C200" s="33"/>
      <c r="D200" s="77"/>
      <c r="E200" s="77"/>
      <c r="F200" s="77"/>
      <c r="G200" s="77"/>
      <c r="H200" s="77"/>
      <c r="I200" s="77"/>
      <c r="J200" s="77"/>
      <c r="K200" s="77"/>
      <c r="L200" s="77"/>
    </row>
    <row r="201" spans="1:12" ht="15.75">
      <c r="A201" s="4" t="str">
        <f>IF(B201="","",ROWS($B$5:B201))</f>
        <v/>
      </c>
      <c r="B201" s="84"/>
      <c r="C201" s="33"/>
      <c r="D201" s="77"/>
      <c r="E201" s="77"/>
      <c r="F201" s="77"/>
      <c r="G201" s="77"/>
      <c r="H201" s="77"/>
      <c r="I201" s="77"/>
      <c r="J201" s="77"/>
      <c r="K201" s="77"/>
      <c r="L201" s="77"/>
    </row>
    <row r="202" spans="1:12" ht="15.75">
      <c r="A202" s="4" t="str">
        <f>IF(B202="","",ROWS($B$5:B202))</f>
        <v/>
      </c>
      <c r="B202" s="84"/>
      <c r="C202" s="33"/>
      <c r="D202" s="77"/>
      <c r="E202" s="77"/>
      <c r="F202" s="77"/>
      <c r="G202" s="77"/>
      <c r="H202" s="77"/>
      <c r="I202" s="77"/>
      <c r="J202" s="77"/>
      <c r="K202" s="77"/>
      <c r="L202" s="77"/>
    </row>
    <row r="203" spans="1:12" ht="15.75">
      <c r="A203" s="4" t="str">
        <f>IF(B203="","",ROWS($B$5:B203))</f>
        <v/>
      </c>
      <c r="B203" s="84"/>
      <c r="C203" s="33"/>
      <c r="D203" s="77"/>
      <c r="E203" s="77"/>
      <c r="F203" s="77"/>
      <c r="G203" s="77"/>
      <c r="H203" s="77"/>
      <c r="I203" s="77"/>
      <c r="J203" s="77"/>
      <c r="K203" s="77"/>
      <c r="L203" s="77"/>
    </row>
    <row r="204" spans="1:12" ht="15.75">
      <c r="A204" s="4" t="str">
        <f>IF(B204="","",ROWS($B$5:B204))</f>
        <v/>
      </c>
      <c r="B204" s="84"/>
      <c r="C204" s="33"/>
      <c r="D204" s="77"/>
      <c r="E204" s="77"/>
      <c r="F204" s="77"/>
      <c r="G204" s="77"/>
      <c r="H204" s="77"/>
      <c r="I204" s="77"/>
      <c r="J204" s="77"/>
      <c r="K204" s="77"/>
      <c r="L204" s="77"/>
    </row>
    <row r="205" spans="1:12" ht="15.75">
      <c r="A205" s="4" t="str">
        <f>IF(B205="","",ROWS($B$5:B205))</f>
        <v/>
      </c>
      <c r="B205" s="84"/>
      <c r="C205" s="33"/>
      <c r="D205" s="77"/>
      <c r="E205" s="77"/>
      <c r="F205" s="77"/>
      <c r="G205" s="77"/>
      <c r="H205" s="77"/>
      <c r="I205" s="77"/>
      <c r="J205" s="77"/>
      <c r="K205" s="77"/>
      <c r="L205" s="77"/>
    </row>
    <row r="206" spans="1:12" ht="15.75">
      <c r="A206" s="4" t="str">
        <f>IF(B206="","",ROWS($B$5:B206))</f>
        <v/>
      </c>
      <c r="B206" s="84"/>
      <c r="C206" s="33"/>
      <c r="D206" s="77"/>
      <c r="E206" s="77"/>
      <c r="F206" s="77"/>
      <c r="G206" s="77"/>
      <c r="H206" s="77"/>
      <c r="I206" s="77"/>
      <c r="J206" s="77"/>
      <c r="K206" s="77"/>
      <c r="L206" s="77"/>
    </row>
  </sheetData>
  <sheetProtection password="FC12" sheet="1" objects="1" scenarios="1" formatRows="0"/>
  <mergeCells count="3">
    <mergeCell ref="A1:L1"/>
    <mergeCell ref="A2:L2"/>
    <mergeCell ref="A3:L3"/>
  </mergeCells>
  <dataValidations count="2">
    <dataValidation type="list" allowBlank="1" showInputMessage="1" showErrorMessage="1" sqref="B5:B206">
      <formula1>$M$4:$M$29</formula1>
    </dataValidation>
    <dataValidation type="list" allowBlank="1" showInputMessage="1" showErrorMessage="1" sqref="C5:C206">
      <formula1>$N$4:$N$28</formula1>
    </dataValidation>
  </dataValidations>
  <pageMargins left="0.7" right="0.7" top="0.3" bottom="0.33" header="0.3" footer="0.3"/>
  <pageSetup scale="59" orientation="landscape" verticalDpi="0" r:id="rId1"/>
  <headerFooter>
    <oddFooter>&amp;C&amp;"Arial Black,Regular"&amp;14RAJTEACHERS.NET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theme="1"/>
  </sheetPr>
  <dimension ref="A1:F43"/>
  <sheetViews>
    <sheetView workbookViewId="0">
      <selection sqref="A1:F1"/>
    </sheetView>
  </sheetViews>
  <sheetFormatPr defaultColWidth="0" defaultRowHeight="15" zeroHeight="1"/>
  <cols>
    <col min="1" max="1" width="6.85546875" style="60" customWidth="1"/>
    <col min="2" max="2" width="37.140625" style="60" customWidth="1"/>
    <col min="3" max="3" width="18.140625" style="60" customWidth="1"/>
    <col min="4" max="4" width="17.28515625" style="60" customWidth="1"/>
    <col min="5" max="5" width="13.7109375" style="60" customWidth="1"/>
    <col min="6" max="6" width="15.85546875" style="60" customWidth="1"/>
    <col min="7" max="16384" width="9.140625" hidden="1"/>
  </cols>
  <sheetData>
    <row r="1" spans="1:6" ht="44.25" customHeight="1">
      <c r="A1" s="217" t="str">
        <f>'RECEIVED AMOUNT '!A1:Z1</f>
        <v>dk;kZy; jktdh; mPp ek/;fed fo|ky;] xksj/kuiqjk CykWd vV# ftyk ckjka</v>
      </c>
      <c r="B1" s="218"/>
      <c r="C1" s="218"/>
      <c r="D1" s="218"/>
      <c r="E1" s="218"/>
      <c r="F1" s="219"/>
    </row>
    <row r="2" spans="1:6" ht="26.25">
      <c r="A2" s="220" t="s">
        <v>118</v>
      </c>
      <c r="B2" s="221"/>
      <c r="C2" s="221"/>
      <c r="D2" s="221"/>
      <c r="E2" s="221"/>
      <c r="F2" s="222"/>
    </row>
    <row r="3" spans="1:6" ht="18.75">
      <c r="A3" s="70" t="s">
        <v>52</v>
      </c>
      <c r="B3" s="74"/>
      <c r="C3" s="70"/>
      <c r="D3" s="70"/>
      <c r="E3" s="70" t="s">
        <v>53</v>
      </c>
      <c r="F3" s="74"/>
    </row>
    <row r="4" spans="1:6" ht="37.5">
      <c r="A4" s="63" t="s">
        <v>68</v>
      </c>
      <c r="B4" s="63" t="s">
        <v>110</v>
      </c>
      <c r="C4" s="63" t="s">
        <v>119</v>
      </c>
      <c r="D4" s="63" t="s">
        <v>120</v>
      </c>
      <c r="E4" s="63" t="s">
        <v>121</v>
      </c>
      <c r="F4" s="63" t="s">
        <v>122</v>
      </c>
    </row>
    <row r="5" spans="1:6" ht="18.75">
      <c r="A5" s="26">
        <f>IF(B5="","",ROWS($B$5:B5))</f>
        <v>1</v>
      </c>
      <c r="B5" s="90" t="str">
        <f>MASTER!H8</f>
        <v>CSG SEC. GRANT</v>
      </c>
      <c r="C5" s="58">
        <f>IFERROR(HLOOKUP(B5,Expenditure!$C$4:$Y$5,2,FALSE),"")</f>
        <v>50000</v>
      </c>
      <c r="D5" s="58">
        <f>C5</f>
        <v>50000</v>
      </c>
      <c r="E5" s="58">
        <f>IFERROR(HLOOKUP(B5,Expenditure!$C$4:$Y$6,3,FALSE),"")</f>
        <v>50000</v>
      </c>
      <c r="F5" s="58">
        <f>D5-E5</f>
        <v>0</v>
      </c>
    </row>
    <row r="6" spans="1:6" ht="18.75">
      <c r="A6" s="26">
        <f>IF(B6="","",ROWS($B$5:B6))</f>
        <v>2</v>
      </c>
      <c r="B6" s="90" t="str">
        <f>MASTER!H9</f>
        <v>CSG ELE.GRANT</v>
      </c>
      <c r="C6" s="58">
        <f>IFERROR(HLOOKUP(B6,Expenditure!$C$4:$Y$5,2,FALSE),"")</f>
        <v>90000</v>
      </c>
      <c r="D6" s="58">
        <f t="shared" ref="D6:D29" si="0">C6</f>
        <v>90000</v>
      </c>
      <c r="E6" s="58">
        <f>IFERROR(HLOOKUP(B6,Expenditure!$C$4:$Y$6,3,FALSE),"")</f>
        <v>90000</v>
      </c>
      <c r="F6" s="58">
        <f t="shared" ref="F6:F29" si="1">D6-E6</f>
        <v>0</v>
      </c>
    </row>
    <row r="7" spans="1:6" ht="18.75">
      <c r="A7" s="26">
        <f>IF(B7="","",ROWS($B$5:B7))</f>
        <v>3</v>
      </c>
      <c r="B7" s="90" t="str">
        <f>MASTER!H10</f>
        <v>CRC GRANT</v>
      </c>
      <c r="C7" s="58">
        <f>IFERROR(HLOOKUP(B7,Expenditure!$C$4:$Y$5,2,FALSE),"")</f>
        <v>15000</v>
      </c>
      <c r="D7" s="58">
        <f t="shared" si="0"/>
        <v>15000</v>
      </c>
      <c r="E7" s="58">
        <f>IFERROR(HLOOKUP(B7,Expenditure!$C$4:$Y$6,3,FALSE),"")</f>
        <v>15000</v>
      </c>
      <c r="F7" s="58">
        <f t="shared" si="1"/>
        <v>0</v>
      </c>
    </row>
    <row r="8" spans="1:6" ht="18.75">
      <c r="A8" s="26">
        <f>IF(B8="","",ROWS($B$5:B8))</f>
        <v>4</v>
      </c>
      <c r="B8" s="90" t="str">
        <f>MASTER!H11</f>
        <v>MEETING AND TA GRANT</v>
      </c>
      <c r="C8" s="58">
        <f>IFERROR(HLOOKUP(B8,Expenditure!$C$4:$Y$5,2,FALSE),"")</f>
        <v>5000</v>
      </c>
      <c r="D8" s="58">
        <f t="shared" si="0"/>
        <v>5000</v>
      </c>
      <c r="E8" s="58">
        <f>IFERROR(HLOOKUP(B8,Expenditure!$C$4:$Y$6,3,FALSE),"")</f>
        <v>5000</v>
      </c>
      <c r="F8" s="58">
        <f t="shared" si="1"/>
        <v>0</v>
      </c>
    </row>
    <row r="9" spans="1:6" ht="18.75">
      <c r="A9" s="26">
        <f>IF(B9="","",ROWS($B$5:B9))</f>
        <v>5</v>
      </c>
      <c r="B9" s="90" t="str">
        <f>MASTER!H12</f>
        <v>TLM GRANT</v>
      </c>
      <c r="C9" s="58">
        <f>IFERROR(HLOOKUP(B9,Expenditure!$C$4:$Y$5,2,FALSE),"")</f>
        <v>1000</v>
      </c>
      <c r="D9" s="58">
        <f t="shared" si="0"/>
        <v>1000</v>
      </c>
      <c r="E9" s="58">
        <f>IFERROR(HLOOKUP(B9,Expenditure!$C$4:$Y$6,3,FALSE),"")</f>
        <v>1000</v>
      </c>
      <c r="F9" s="58">
        <f t="shared" si="1"/>
        <v>0</v>
      </c>
    </row>
    <row r="10" spans="1:6" ht="18.75">
      <c r="A10" s="26">
        <f>IF(B10="","",ROWS($B$5:B10))</f>
        <v>6</v>
      </c>
      <c r="B10" s="90" t="str">
        <f>MASTER!H13</f>
        <v>MOBILITY SPOT GRANT</v>
      </c>
      <c r="C10" s="58">
        <f>IFERROR(HLOOKUP(B10,Expenditure!$C$4:$Y$5,2,FALSE),"")</f>
        <v>1000</v>
      </c>
      <c r="D10" s="58">
        <f t="shared" si="0"/>
        <v>1000</v>
      </c>
      <c r="E10" s="58">
        <f>IFERROR(HLOOKUP(B10,Expenditure!$C$4:$Y$6,3,FALSE),"")</f>
        <v>1000</v>
      </c>
      <c r="F10" s="58">
        <f t="shared" si="1"/>
        <v>0</v>
      </c>
    </row>
    <row r="11" spans="1:6" ht="18.75">
      <c r="A11" s="26">
        <f>IF(B11="","",ROWS($B$5:B11))</f>
        <v>7</v>
      </c>
      <c r="B11" s="90" t="str">
        <f>MASTER!H14</f>
        <v>SEONDARY SPORTS GRANT</v>
      </c>
      <c r="C11" s="58">
        <f>IFERROR(HLOOKUP(B11,Expenditure!$C$4:$Y$5,2,FALSE),"")</f>
        <v>25000</v>
      </c>
      <c r="D11" s="58">
        <f t="shared" si="0"/>
        <v>25000</v>
      </c>
      <c r="E11" s="58">
        <f>IFERROR(HLOOKUP(B11,Expenditure!$C$4:$Y$6,3,FALSE),"")</f>
        <v>25000</v>
      </c>
      <c r="F11" s="58">
        <f t="shared" si="1"/>
        <v>0</v>
      </c>
    </row>
    <row r="12" spans="1:6" ht="18.75">
      <c r="A12" s="26">
        <f>IF(B12="","",ROWS($B$5:B12))</f>
        <v>8</v>
      </c>
      <c r="B12" s="90" t="str">
        <f>MASTER!H15</f>
        <v>ELEMENTRY SPORTS GRANT</v>
      </c>
      <c r="C12" s="58">
        <f>IFERROR(HLOOKUP(B12,Expenditure!$C$4:$Y$5,2,FALSE),"")</f>
        <v>50000</v>
      </c>
      <c r="D12" s="58">
        <f t="shared" si="0"/>
        <v>50000</v>
      </c>
      <c r="E12" s="58">
        <f>IFERROR(HLOOKUP(B12,Expenditure!$C$4:$Y$6,3,FALSE),"")</f>
        <v>50000</v>
      </c>
      <c r="F12" s="58">
        <f t="shared" si="1"/>
        <v>0</v>
      </c>
    </row>
    <row r="13" spans="1:6" ht="18.75">
      <c r="A13" s="26">
        <f>IF(B13="","",ROWS($B$5:B13))</f>
        <v>9</v>
      </c>
      <c r="B13" s="90" t="str">
        <f>MASTER!H16</f>
        <v>PEEO OLYMPIC GRANT</v>
      </c>
      <c r="C13" s="58">
        <f>IFERROR(HLOOKUP(B13,Expenditure!$C$4:$Y$5,2,FALSE),"")</f>
        <v>9150</v>
      </c>
      <c r="D13" s="58">
        <f t="shared" si="0"/>
        <v>9150</v>
      </c>
      <c r="E13" s="58">
        <f>IFERROR(HLOOKUP(B13,Expenditure!$C$4:$Y$6,3,FALSE),"")</f>
        <v>9150</v>
      </c>
      <c r="F13" s="58">
        <f t="shared" si="1"/>
        <v>0</v>
      </c>
    </row>
    <row r="14" spans="1:6" ht="18.75">
      <c r="A14" s="26">
        <f>IF(B14="","",ROWS($B$5:B14))</f>
        <v>10</v>
      </c>
      <c r="B14" s="90" t="str">
        <f>MASTER!H17</f>
        <v>SAMUDAYIK JAGRATI</v>
      </c>
      <c r="C14" s="58">
        <f>IFERROR(HLOOKUP(B14,Expenditure!$C$4:$Y$5,2,FALSE),"")</f>
        <v>2100</v>
      </c>
      <c r="D14" s="58">
        <f t="shared" si="0"/>
        <v>2100</v>
      </c>
      <c r="E14" s="58">
        <f>IFERROR(HLOOKUP(B14,Expenditure!$C$4:$Y$6,3,FALSE),"")</f>
        <v>2100</v>
      </c>
      <c r="F14" s="58">
        <f t="shared" si="1"/>
        <v>0</v>
      </c>
    </row>
    <row r="15" spans="1:6" ht="18.75">
      <c r="A15" s="26">
        <f>IF(B15="","",ROWS($B$5:B15))</f>
        <v>11</v>
      </c>
      <c r="B15" s="90" t="str">
        <f>MASTER!H18</f>
        <v>APNI LADO GRANT</v>
      </c>
      <c r="C15" s="58">
        <f>IFERROR(HLOOKUP(B15,Expenditure!$C$4:$Y$5,2,FALSE),"")</f>
        <v>1400</v>
      </c>
      <c r="D15" s="58">
        <f t="shared" si="0"/>
        <v>1400</v>
      </c>
      <c r="E15" s="58">
        <f>IFERROR(HLOOKUP(B15,Expenditure!$C$4:$Y$6,3,FALSE),"")</f>
        <v>1400</v>
      </c>
      <c r="F15" s="58">
        <f t="shared" si="1"/>
        <v>0</v>
      </c>
    </row>
    <row r="16" spans="1:6" ht="18.75">
      <c r="A16" s="26">
        <f>IF(B16="","",ROWS($B$5:B16))</f>
        <v>12</v>
      </c>
      <c r="B16" s="90" t="str">
        <f>MASTER!H19</f>
        <v>BAAL SAMAROH</v>
      </c>
      <c r="C16" s="58">
        <f>IFERROR(HLOOKUP(B16,Expenditure!$C$4:$Y$5,2,FALSE),"")</f>
        <v>1400</v>
      </c>
      <c r="D16" s="58">
        <f t="shared" si="0"/>
        <v>1400</v>
      </c>
      <c r="E16" s="58">
        <f>IFERROR(HLOOKUP(B16,Expenditure!$C$4:$Y$6,3,FALSE),"")</f>
        <v>1400</v>
      </c>
      <c r="F16" s="58">
        <f t="shared" si="1"/>
        <v>0</v>
      </c>
    </row>
    <row r="17" spans="1:6" ht="31.5">
      <c r="A17" s="26">
        <f>IF(B17="","",ROWS($B$5:B17))</f>
        <v>13</v>
      </c>
      <c r="B17" s="90" t="str">
        <f>MASTER!H20</f>
        <v>SPORT FOR MODAL GREEN SCHOOL GRANT</v>
      </c>
      <c r="C17" s="58">
        <f>IFERROR(HLOOKUP(B17,Expenditure!$C$4:$Y$5,2,FALSE),"")</f>
        <v>0</v>
      </c>
      <c r="D17" s="58">
        <f t="shared" si="0"/>
        <v>0</v>
      </c>
      <c r="E17" s="58">
        <f>IFERROR(HLOOKUP(B17,Expenditure!$C$4:$Y$6,3,FALSE),"")</f>
        <v>0</v>
      </c>
      <c r="F17" s="58">
        <f t="shared" si="1"/>
        <v>0</v>
      </c>
    </row>
    <row r="18" spans="1:6" ht="18.75">
      <c r="A18" s="26">
        <f>IF(B18="","",ROWS($B$5:B18))</f>
        <v>14</v>
      </c>
      <c r="B18" s="90" t="str">
        <f>MASTER!H21</f>
        <v>SAMAGRA VIKAS EVAM PARYAVARAN</v>
      </c>
      <c r="C18" s="58">
        <f>IFERROR(HLOOKUP(B18,Expenditure!$C$4:$Y$5,2,FALSE),"")</f>
        <v>55000</v>
      </c>
      <c r="D18" s="58">
        <f t="shared" si="0"/>
        <v>55000</v>
      </c>
      <c r="E18" s="58">
        <f>IFERROR(HLOOKUP(B18,Expenditure!$C$4:$Y$6,3,FALSE),"")</f>
        <v>55000</v>
      </c>
      <c r="F18" s="58">
        <f t="shared" si="1"/>
        <v>0</v>
      </c>
    </row>
    <row r="19" spans="1:6" ht="18.75">
      <c r="A19" s="26">
        <f>IF(B19="","",ROWS($B$5:B19))</f>
        <v>15</v>
      </c>
      <c r="B19" s="90" t="str">
        <f>MASTER!H22</f>
        <v>VOULENTERS TRAINING</v>
      </c>
      <c r="C19" s="58">
        <f>IFERROR(HLOOKUP(B19,Expenditure!$C$4:$Y$5,2,FALSE),"")</f>
        <v>4480</v>
      </c>
      <c r="D19" s="58">
        <f t="shared" si="0"/>
        <v>4480</v>
      </c>
      <c r="E19" s="58">
        <f>IFERROR(HLOOKUP(B19,Expenditure!$C$4:$Y$6,3,FALSE),"")</f>
        <v>4480</v>
      </c>
      <c r="F19" s="58">
        <f t="shared" si="1"/>
        <v>0</v>
      </c>
    </row>
    <row r="20" spans="1:6" ht="31.5">
      <c r="A20" s="26">
        <f>IF(B20="","",ROWS($B$5:B20))</f>
        <v>16</v>
      </c>
      <c r="B20" s="90" t="str">
        <f>MASTER!H23</f>
        <v>EK BHARAT SURAKSHIT BHARAT ACTIVITY</v>
      </c>
      <c r="C20" s="58">
        <f>IFERROR(HLOOKUP(B20,Expenditure!$C$4:$Y$5,2,FALSE),"")</f>
        <v>3000</v>
      </c>
      <c r="D20" s="58">
        <f t="shared" si="0"/>
        <v>3000</v>
      </c>
      <c r="E20" s="58">
        <f>IFERROR(HLOOKUP(B20,Expenditure!$C$4:$Y$6,3,FALSE),"")</f>
        <v>3000</v>
      </c>
      <c r="F20" s="58">
        <f t="shared" si="1"/>
        <v>0</v>
      </c>
    </row>
    <row r="21" spans="1:6" ht="18.75">
      <c r="A21" s="26">
        <f>IF(B21="","",ROWS($B$5:B21))</f>
        <v>17</v>
      </c>
      <c r="B21" s="90" t="str">
        <f>MASTER!H24</f>
        <v>GENDOR ACTIVITY KISHORI MELA</v>
      </c>
      <c r="C21" s="58">
        <f>IFERROR(HLOOKUP(B21,Expenditure!$C$4:$Y$5,2,FALSE),"")</f>
        <v>4500</v>
      </c>
      <c r="D21" s="58">
        <f t="shared" si="0"/>
        <v>4500</v>
      </c>
      <c r="E21" s="58">
        <f>IFERROR(HLOOKUP(B21,Expenditure!$C$4:$Y$6,3,FALSE),"")</f>
        <v>4500</v>
      </c>
      <c r="F21" s="58">
        <f t="shared" si="1"/>
        <v>0</v>
      </c>
    </row>
    <row r="22" spans="1:6" ht="31.5">
      <c r="A22" s="26">
        <f>IF(B22="","",ROWS($B$5:B22))</f>
        <v>18</v>
      </c>
      <c r="B22" s="90" t="str">
        <f>MASTER!H25</f>
        <v>GENDOR ACTIVITY SURKSHA AVAM DIGITAL LEARNING</v>
      </c>
      <c r="C22" s="58">
        <f>IFERROR(HLOOKUP(B22,Expenditure!$C$4:$Y$5,2,FALSE),"")</f>
        <v>3500</v>
      </c>
      <c r="D22" s="58">
        <f t="shared" si="0"/>
        <v>3500</v>
      </c>
      <c r="E22" s="58">
        <f>IFERROR(HLOOKUP(B22,Expenditure!$C$4:$Y$6,3,FALSE),"")</f>
        <v>3500</v>
      </c>
      <c r="F22" s="58">
        <f t="shared" si="1"/>
        <v>0</v>
      </c>
    </row>
    <row r="23" spans="1:6" ht="31.5">
      <c r="A23" s="26">
        <f>IF(B23="","",ROWS($B$5:B23))</f>
        <v>19</v>
      </c>
      <c r="B23" s="90" t="str">
        <f>MASTER!H26</f>
        <v>GENDOR ACTIVITY VIDHYALAY EVAM VATAVARAN</v>
      </c>
      <c r="C23" s="58">
        <f>IFERROR(HLOOKUP(B23,Expenditure!$C$4:$Y$5,2,FALSE),"")</f>
        <v>7000</v>
      </c>
      <c r="D23" s="58">
        <f t="shared" si="0"/>
        <v>7000</v>
      </c>
      <c r="E23" s="58">
        <f>IFERROR(HLOOKUP(B23,Expenditure!$C$4:$Y$6,3,FALSE),"")</f>
        <v>7000</v>
      </c>
      <c r="F23" s="58">
        <f t="shared" si="1"/>
        <v>0</v>
      </c>
    </row>
    <row r="24" spans="1:6" ht="18.75">
      <c r="A24" s="26">
        <f>IF(B24="","",ROWS($B$5:B24))</f>
        <v>20</v>
      </c>
      <c r="B24" s="90" t="str">
        <f>MASTER!H27</f>
        <v>VOCATIONAL EDUCATION</v>
      </c>
      <c r="C24" s="58">
        <f>IFERROR(HLOOKUP(B24,Expenditure!$C$4:$Y$5,2,FALSE),"")</f>
        <v>0</v>
      </c>
      <c r="D24" s="58">
        <f t="shared" si="0"/>
        <v>0</v>
      </c>
      <c r="E24" s="58">
        <f>IFERROR(HLOOKUP(B24,Expenditure!$C$4:$Y$6,3,FALSE),"")</f>
        <v>0</v>
      </c>
      <c r="F24" s="58">
        <f t="shared" si="1"/>
        <v>0</v>
      </c>
    </row>
    <row r="25" spans="1:6" ht="18.75">
      <c r="A25" s="26">
        <f>IF(B25="","",ROWS($B$5:B25))</f>
        <v>21</v>
      </c>
      <c r="B25" s="90">
        <f>MASTER!H28</f>
        <v>0</v>
      </c>
      <c r="C25" s="58">
        <f>IFERROR(HLOOKUP(B25,Expenditure!$C$4:$Y$5,2,FALSE),"")</f>
        <v>0</v>
      </c>
      <c r="D25" s="58">
        <f t="shared" si="0"/>
        <v>0</v>
      </c>
      <c r="E25" s="58">
        <f>IFERROR(HLOOKUP(B25,Expenditure!$C$4:$Y$6,3,FALSE),"")</f>
        <v>0</v>
      </c>
      <c r="F25" s="58">
        <f t="shared" si="1"/>
        <v>0</v>
      </c>
    </row>
    <row r="26" spans="1:6" ht="18.75">
      <c r="A26" s="26">
        <f>IF(B26="","",ROWS($B$5:B26))</f>
        <v>22</v>
      </c>
      <c r="B26" s="90">
        <f>MASTER!H29</f>
        <v>0</v>
      </c>
      <c r="C26" s="58">
        <f>IFERROR(HLOOKUP(B26,Expenditure!$C$4:$Y$5,2,FALSE),"")</f>
        <v>0</v>
      </c>
      <c r="D26" s="58">
        <f t="shared" si="0"/>
        <v>0</v>
      </c>
      <c r="E26" s="58">
        <f>IFERROR(HLOOKUP(B26,Expenditure!$C$4:$Y$6,3,FALSE),"")</f>
        <v>0</v>
      </c>
      <c r="F26" s="58">
        <f t="shared" si="1"/>
        <v>0</v>
      </c>
    </row>
    <row r="27" spans="1:6" ht="18.75">
      <c r="A27" s="26">
        <f>IF(B27="","",ROWS($B$5:B27))</f>
        <v>23</v>
      </c>
      <c r="B27" s="90">
        <f>MASTER!H30</f>
        <v>0</v>
      </c>
      <c r="C27" s="58">
        <f>IFERROR(HLOOKUP(B27,Expenditure!$C$4:$Y$5,2,FALSE),"")</f>
        <v>0</v>
      </c>
      <c r="D27" s="58">
        <f t="shared" si="0"/>
        <v>0</v>
      </c>
      <c r="E27" s="58">
        <f>IFERROR(HLOOKUP(B27,Expenditure!$C$4:$Y$6,3,FALSE),"")</f>
        <v>0</v>
      </c>
      <c r="F27" s="58">
        <f t="shared" si="1"/>
        <v>0</v>
      </c>
    </row>
    <row r="28" spans="1:6" ht="18.75">
      <c r="A28" s="26">
        <f>IF(B28="","",ROWS($B$5:B28))</f>
        <v>24</v>
      </c>
      <c r="B28" s="90">
        <f>MASTER!H31</f>
        <v>0</v>
      </c>
      <c r="C28" s="58">
        <f>IFERROR(HLOOKUP(B28,Expenditure!$C$4:$Y$5,2,FALSE),"")</f>
        <v>0</v>
      </c>
      <c r="D28" s="58">
        <f t="shared" si="0"/>
        <v>0</v>
      </c>
      <c r="E28" s="58">
        <f>IFERROR(HLOOKUP(B28,Expenditure!$C$4:$Y$6,3,FALSE),"")</f>
        <v>0</v>
      </c>
      <c r="F28" s="58">
        <f t="shared" si="1"/>
        <v>0</v>
      </c>
    </row>
    <row r="29" spans="1:6" ht="18.75">
      <c r="A29" s="26">
        <f>IF(B29="","",ROWS($B$5:B29))</f>
        <v>25</v>
      </c>
      <c r="B29" s="90">
        <f>MASTER!H32</f>
        <v>0</v>
      </c>
      <c r="C29" s="58">
        <f>IFERROR(HLOOKUP(B29,Expenditure!$C$4:$Y$5,2,FALSE),"")</f>
        <v>0</v>
      </c>
      <c r="D29" s="58">
        <f t="shared" si="0"/>
        <v>0</v>
      </c>
      <c r="E29" s="58">
        <f>IFERROR(HLOOKUP(B29,Expenditure!$C$4:$Y$6,3,FALSE),"")</f>
        <v>0</v>
      </c>
      <c r="F29" s="58">
        <f t="shared" si="1"/>
        <v>0</v>
      </c>
    </row>
    <row r="30" spans="1:6" ht="28.5" customHeight="1">
      <c r="A30" s="223" t="s">
        <v>123</v>
      </c>
      <c r="B30" s="224"/>
      <c r="C30" s="91">
        <f>SUM(C5:C29)</f>
        <v>328530</v>
      </c>
      <c r="D30" s="91">
        <f t="shared" ref="D30:F30" si="2">SUM(D5:D29)</f>
        <v>328530</v>
      </c>
      <c r="E30" s="91">
        <f t="shared" si="2"/>
        <v>328530</v>
      </c>
      <c r="F30" s="91">
        <f t="shared" si="2"/>
        <v>0</v>
      </c>
    </row>
    <row r="31" spans="1:6"/>
    <row r="32" spans="1:6"/>
    <row r="33" spans="4:6" ht="18.75">
      <c r="D33" s="216" t="str">
        <f>Order!V26</f>
        <v>iz/kkukpk;Z</v>
      </c>
      <c r="E33" s="216"/>
      <c r="F33" s="216"/>
    </row>
    <row r="34" spans="4:6" ht="18.75">
      <c r="D34" s="216" t="str">
        <f>Order!V27</f>
        <v>jktdh; mPp ek/;fed fo|ky;] xksj/kuiqjk</v>
      </c>
      <c r="E34" s="216"/>
      <c r="F34" s="216"/>
    </row>
    <row r="35" spans="4:6" ht="18.75">
      <c r="D35" s="216" t="str">
        <f>Order!V28</f>
        <v>CykWd vV# ftyk ckjka</v>
      </c>
      <c r="E35" s="216"/>
      <c r="F35" s="216"/>
    </row>
    <row r="36" spans="4:6"/>
    <row r="37" spans="4:6"/>
    <row r="38" spans="4:6"/>
    <row r="39" spans="4:6"/>
    <row r="40" spans="4:6"/>
    <row r="41" spans="4:6"/>
    <row r="42" spans="4:6"/>
    <row r="43" spans="4:6"/>
  </sheetData>
  <sheetProtection password="FC12" sheet="1" objects="1" scenarios="1"/>
  <mergeCells count="6">
    <mergeCell ref="D35:F35"/>
    <mergeCell ref="A1:F1"/>
    <mergeCell ref="A2:F2"/>
    <mergeCell ref="A30:B30"/>
    <mergeCell ref="D33:F33"/>
    <mergeCell ref="D34:F34"/>
  </mergeCells>
  <conditionalFormatting sqref="A5:F29">
    <cfRule type="cellIs" dxfId="2" priority="3" operator="equal">
      <formula>0</formula>
    </cfRule>
  </conditionalFormatting>
  <conditionalFormatting sqref="F5:F29">
    <cfRule type="cellIs" dxfId="1" priority="2" operator="equal">
      <formula>0</formula>
    </cfRule>
  </conditionalFormatting>
  <conditionalFormatting sqref="B5:F29">
    <cfRule type="cellIs" dxfId="0" priority="1" operator="equal">
      <formula>0</formula>
    </cfRule>
  </conditionalFormatting>
  <pageMargins left="0.7" right="0.7" top="0.31" bottom="0.75" header="0.3" footer="0.3"/>
  <pageSetup scale="83" orientation="portrait" verticalDpi="0" r:id="rId1"/>
  <headerFooter>
    <oddFooter>&amp;C&amp;"Arial Black,Regular"&amp;14RAJTEACHERS.NET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8</vt:i4>
      </vt:variant>
    </vt:vector>
  </HeadingPairs>
  <TitlesOfParts>
    <vt:vector size="20" baseType="lpstr">
      <vt:lpstr>Guide</vt:lpstr>
      <vt:lpstr>MASTER</vt:lpstr>
      <vt:lpstr>RECEIVED AMOUNT </vt:lpstr>
      <vt:lpstr>Order</vt:lpstr>
      <vt:lpstr>Demand</vt:lpstr>
      <vt:lpstr>Pay Sanction</vt:lpstr>
      <vt:lpstr>Expenditure</vt:lpstr>
      <vt:lpstr>Exp-School Wise</vt:lpstr>
      <vt:lpstr>RECEIVED</vt:lpstr>
      <vt:lpstr>Demand Format</vt:lpstr>
      <vt:lpstr>Bill Register</vt:lpstr>
      <vt:lpstr>Report</vt:lpstr>
      <vt:lpstr>grant</vt:lpstr>
      <vt:lpstr>MASTER!jktdh__mPp_izkFkfed_fo_ky___daojiqjk</vt:lpstr>
      <vt:lpstr>'Pay Sanction'!Print_Area</vt:lpstr>
      <vt:lpstr>'Bill Register'!Print_Titles</vt:lpstr>
      <vt:lpstr>Demand!Print_Titles</vt:lpstr>
      <vt:lpstr>Demand!school</vt:lpstr>
      <vt:lpstr>SCHOOL</vt:lpstr>
      <vt:lpstr>MASTER!sn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2026-06-14T16:20:27Z</dcterms:modified>
</cp:coreProperties>
</file>